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1385" windowWidth="15675" windowHeight="10770" tabRatio="885" activeTab="0"/>
  </bookViews>
  <sheets>
    <sheet name="Úvod" sheetId="1" r:id="rId1"/>
    <sheet name="Doplňující informace" sheetId="2" r:id="rId2"/>
    <sheet name="A1" sheetId="3" r:id="rId3"/>
    <sheet name="A2" sheetId="4" r:id="rId4"/>
    <sheet name="A3" sheetId="5" r:id="rId5"/>
    <sheet name="A4" sheetId="6" r:id="rId6"/>
    <sheet name="A5" sheetId="7" r:id="rId7"/>
    <sheet name="A6" sheetId="8" r:id="rId8"/>
    <sheet name="A7" sheetId="9" r:id="rId9"/>
    <sheet name="A8" sheetId="10" r:id="rId10"/>
    <sheet name="B1" sheetId="11" r:id="rId11"/>
    <sheet name="B2" sheetId="12" r:id="rId12"/>
    <sheet name="Metoda realizace" sheetId="13" r:id="rId13"/>
  </sheets>
  <definedNames>
    <definedName name="_xlnm.Print_Area" localSheetId="2">'A1'!$A$1:$M$59</definedName>
    <definedName name="_xlnm.Print_Area" localSheetId="3">'A2'!$A$1:$R$59</definedName>
    <definedName name="_xlnm.Print_Area" localSheetId="4">'A3'!$A$1:$Q$64</definedName>
    <definedName name="_xlnm.Print_Area" localSheetId="5">'A4'!$A$1:$AP$59</definedName>
    <definedName name="_xlnm.Print_Area" localSheetId="6">'A5'!$A$1:$M$54</definedName>
    <definedName name="_xlnm.Print_Area" localSheetId="7">'A6'!$A$1:$R$54</definedName>
    <definedName name="_xlnm.Print_Area" localSheetId="8">'A7'!$A$1:$Q$62</definedName>
    <definedName name="_xlnm.Print_Area" localSheetId="9">'A8'!$A$1:$AP$53</definedName>
    <definedName name="_xlnm.Print_Area" localSheetId="10">'B1'!$A$1:$AU$39</definedName>
    <definedName name="_xlnm.Print_Area" localSheetId="11">'B2'!$A$1:$AU$44</definedName>
    <definedName name="_xlnm.Print_Area" localSheetId="1">'Doplňující informace'!$B$10:$K$38</definedName>
    <definedName name="_xlnm.Print_Area" localSheetId="12">'Metoda realizace'!$A$1:$J$33</definedName>
    <definedName name="RgFwd">#REF!</definedName>
    <definedName name="RgMatFwd">#REF!</definedName>
    <definedName name="RgMatSwaps">#REF!</definedName>
    <definedName name="RgSpot">#REF!</definedName>
    <definedName name="RgSwaps">#REF!</definedName>
  </definedNames>
  <calcPr fullCalcOnLoad="1"/>
</workbook>
</file>

<file path=xl/sharedStrings.xml><?xml version="1.0" encoding="utf-8"?>
<sst xmlns="http://schemas.openxmlformats.org/spreadsheetml/2006/main" count="817" uniqueCount="195">
  <si>
    <t>&lt;--     Negative values and non-numeric entries are not allowed</t>
  </si>
  <si>
    <t>&lt;--     Value(s) out of range. Please enter 1, 2 or 3.</t>
  </si>
  <si>
    <t>&lt;--     Value(s) out of range. Please enter values from 0 to 100.</t>
  </si>
  <si>
    <t>Negative values and non-numeric entries are not allowed</t>
  </si>
  <si>
    <t>BGN</t>
  </si>
  <si>
    <t>RON</t>
  </si>
  <si>
    <t>USD</t>
  </si>
  <si>
    <t>JPY</t>
  </si>
  <si>
    <t>GBP</t>
  </si>
  <si>
    <t>CHF</t>
  </si>
  <si>
    <t>CAD</t>
  </si>
  <si>
    <t>AUD</t>
  </si>
  <si>
    <t xml:space="preserve"> </t>
  </si>
  <si>
    <t>DOM</t>
  </si>
  <si>
    <t>FORWARD RATE</t>
  </si>
  <si>
    <t>EUR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</si>
  <si>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</si>
  <si>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</si>
  <si>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</si>
  <si>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</si>
  <si>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</si>
  <si>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</si>
  <si>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</si>
  <si>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</si>
  <si>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</si>
  <si>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</si>
  <si>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</si>
  <si>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</si>
  <si>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</si>
  <si>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</si>
  <si>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</si>
  <si>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</si>
  <si>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</si>
  <si>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</si>
  <si>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</si>
  <si>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SPOT ³</t>
  </si>
  <si>
    <t>NOK</t>
  </si>
  <si>
    <t>SGD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</si>
  <si>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</si>
  <si>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</si>
  <si>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</si>
  <si>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</si>
  <si>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</si>
  <si>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</si>
  <si>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</si>
  <si>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</si>
  <si>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</si>
  <si>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</si>
  <si>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</si>
  <si>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Electronic Trading Systems</t>
  </si>
  <si>
    <t>Doplňující tabulka</t>
  </si>
  <si>
    <t xml:space="preserve">Průzkum centrálních bank o aktivitě na devizovém trhu  </t>
  </si>
  <si>
    <t>a trhu finančních derivátů</t>
  </si>
  <si>
    <t>DOPLŃUJÍCÍ INFORMACE</t>
  </si>
  <si>
    <t>1.       Počet pracovních dnů v měsíci</t>
  </si>
  <si>
    <t>Počet dní</t>
  </si>
  <si>
    <t xml:space="preserve">Obrat FX </t>
  </si>
  <si>
    <t>Obrat deriváty</t>
  </si>
  <si>
    <t>2.       Pokrytí průzkumu a koncentrace</t>
  </si>
  <si>
    <t>a)    Konečný počet účastnících se institucí</t>
  </si>
  <si>
    <t>b)    Odhadované procento pokrytí průzkumu</t>
  </si>
  <si>
    <t>c)    Počet institucí, které se podílely na 75 procentech reportovaných souhrnů</t>
  </si>
  <si>
    <t>3.       Trend obchodní aktivity</t>
  </si>
  <si>
    <r>
      <t>Úroveň obratu: nižší, normální, vyšší</t>
    </r>
    <r>
      <rPr>
        <vertAlign val="superscript"/>
        <sz val="11"/>
        <rFont val="TimesNewRomanPS"/>
        <family val="0"/>
      </rPr>
      <t>1</t>
    </r>
  </si>
  <si>
    <r>
      <t>Porovnáno oproti předcházejícím 6 měsícům: snižující se, stabilní, zvyšující se</t>
    </r>
    <r>
      <rPr>
        <vertAlign val="superscript"/>
        <sz val="11"/>
        <rFont val="TimesNewRomanPS"/>
        <family val="0"/>
      </rPr>
      <t>2</t>
    </r>
  </si>
  <si>
    <r>
      <t xml:space="preserve">       </t>
    </r>
    <r>
      <rPr>
        <vertAlign val="superscript"/>
        <sz val="11"/>
        <rFont val="TimesNewRomanPS"/>
        <family val="0"/>
      </rPr>
      <t>1</t>
    </r>
    <r>
      <rPr>
        <sz val="10"/>
        <rFont val="Arial"/>
        <family val="2"/>
      </rPr>
      <t xml:space="preserve"> nižší = 1, normální = 2, vyšší = 3</t>
    </r>
  </si>
  <si>
    <r>
      <t xml:space="preserve">       </t>
    </r>
    <r>
      <rPr>
        <vertAlign val="superscript"/>
        <sz val="11"/>
        <rFont val="TimesNewRomanPS"/>
        <family val="0"/>
      </rPr>
      <t>2</t>
    </r>
    <r>
      <rPr>
        <sz val="10"/>
        <rFont val="Arial"/>
        <family val="2"/>
      </rPr>
      <t xml:space="preserve"> snižující se = 1, stabilní = 2, zvyšující se = 3</t>
    </r>
  </si>
  <si>
    <t>4.       Údaje týkající se rozdílových forwardových obchodů (včetně non-deliverable forwards)</t>
  </si>
  <si>
    <t>Obrat forwardových kontraktů, u kterých je v době splatnosti vypořádáván pouze rozdíl mezi  sjednaným "forward outright rate" a daným kurzem "spot" .</t>
  </si>
  <si>
    <r>
      <t xml:space="preserve">Pouze měny zemí G10 </t>
    </r>
    <r>
      <rPr>
        <vertAlign val="superscript"/>
        <sz val="11"/>
        <rFont val="TimesNewRomanPS"/>
        <family val="0"/>
      </rPr>
      <t>1</t>
    </r>
  </si>
  <si>
    <t>v Africe a na středním východě</t>
  </si>
  <si>
    <r>
      <t xml:space="preserve">Jiné měny než zemí G10 </t>
    </r>
    <r>
      <rPr>
        <vertAlign val="superscript"/>
        <sz val="11"/>
        <rFont val="TimesNewRomanPS"/>
        <family val="0"/>
      </rPr>
      <t>2</t>
    </r>
  </si>
  <si>
    <t>V Asii a pacifické oblasti</t>
  </si>
  <si>
    <t>V Evropě</t>
  </si>
  <si>
    <t>V případě transakcí zahrnující jiné měny než zemí G10 z jiných regionálních oblastí, prosím rozdělte nominální hodnotu rovnoměrně mezi dva náležité sloupce tabulky.</t>
  </si>
  <si>
    <r>
      <t>2</t>
    </r>
    <r>
      <rPr>
        <sz val="11"/>
        <rFont val="TimesNewRomanPS"/>
        <family val="0"/>
      </rPr>
      <t xml:space="preserve"> Kontrakty obsahující měny zemí G10 pouze na jedná straně transakce nebo jiné měny než zemí G10 na obou stranách transakce.</t>
    </r>
  </si>
  <si>
    <r>
      <t>1</t>
    </r>
    <r>
      <rPr>
        <sz val="11"/>
        <rFont val="TimesNewRomanPS"/>
        <family val="0"/>
      </rPr>
      <t xml:space="preserve"> Kontrakty v měnách zemí G10 vyskytujících se na obou stranách transakce.</t>
    </r>
  </si>
  <si>
    <t>Obrat rozdílových forwardových kontraktů (v milionech USD)</t>
  </si>
  <si>
    <t>METODA REALIZACE OBCHODU</t>
  </si>
  <si>
    <t>(v milionech USD)</t>
  </si>
  <si>
    <t>Tabulka C</t>
  </si>
  <si>
    <t>Metoda realizace obchodu</t>
  </si>
  <si>
    <t>Klientské obchody (přímé)</t>
  </si>
  <si>
    <t>Electronické systémy (brokerské)</t>
  </si>
  <si>
    <t xml:space="preserve">Multi-bankovní obchodní  systémy     </t>
  </si>
  <si>
    <t xml:space="preserve">Individuální bankovní platformy   </t>
  </si>
  <si>
    <t>Hlasový broker</t>
  </si>
  <si>
    <r>
      <t xml:space="preserve">Celkem </t>
    </r>
    <r>
      <rPr>
        <vertAlign val="superscript"/>
        <sz val="12"/>
        <rFont val="Arial"/>
        <family val="2"/>
      </rPr>
      <t>1</t>
    </r>
  </si>
  <si>
    <t>Mezibankovní obchody (přímé)</t>
  </si>
  <si>
    <t>Spot - CELKEM</t>
  </si>
  <si>
    <t>Outright forwards - CELKEM</t>
  </si>
  <si>
    <t>FX Swaps - CELKEM</t>
  </si>
  <si>
    <t>FX options - CELKEM</t>
  </si>
  <si>
    <t>Celkem</t>
  </si>
  <si>
    <t xml:space="preserve">     z toho: s reportujícími bankami</t>
  </si>
  <si>
    <t>- tuzemský</t>
  </si>
  <si>
    <t>- přeshraniční</t>
  </si>
  <si>
    <t xml:space="preserve">          - tuzemský</t>
  </si>
  <si>
    <t xml:space="preserve">          - přeshraniční</t>
  </si>
  <si>
    <r>
      <t>1</t>
    </r>
    <r>
      <rPr>
        <sz val="11"/>
        <rFont val="TimesNewRomanPS"/>
        <family val="0"/>
      </rPr>
      <t>Celkové obchody Spot, Outright forwards a FX swaps a jim korespondující přehledy dle protistran by měly být konzistentní s objemy reportovanými v tabulce A3. Celkové FX opce a jim korespondující přehledy dle protistran by měly být konzistentní s celkovým objemem reportovaným v tabulce A7.</t>
    </r>
  </si>
  <si>
    <t>ÚROKOVÉ DERIVÁTY V JEDINÉ MĚNĚ ¹</t>
  </si>
  <si>
    <t>Obrat v nominálních jistinách v dubnu 2010</t>
  </si>
  <si>
    <t>Tabulka B2</t>
  </si>
  <si>
    <t>Instrumenty</t>
  </si>
  <si>
    <t>CELKEM</t>
  </si>
  <si>
    <t>OSTATNÍ</t>
  </si>
  <si>
    <t>OTC OPCE</t>
  </si>
  <si>
    <t>Prodané</t>
  </si>
  <si>
    <t>s reportujícími bankami</t>
  </si>
  <si>
    <t>s ostatními finančními institucemi</t>
  </si>
  <si>
    <t>s nefinančními institucemi - klienty</t>
  </si>
  <si>
    <t>Koupené</t>
  </si>
  <si>
    <t>CELKEM OTC OPCE</t>
  </si>
  <si>
    <t xml:space="preserve">¹ Transakce jejíchž všechny části závisí na úrokové sazbě v jediné měně, včetně všech fixed/floating a floating/floating úrokových kontraktů v jediné měně. </t>
  </si>
  <si>
    <t>² Jakýkoli instrument s výrazným pákovým efektem a/nebo jehož nominální částka je proměnlivá a kde rozložení do jednotlivých standardních složek je nepraktický nebo nemožný.</t>
  </si>
  <si>
    <r>
      <t>3</t>
    </r>
    <r>
      <rPr>
        <sz val="9"/>
        <rFont val="Times New Roman"/>
        <family val="1"/>
      </rPr>
      <t xml:space="preserve"> Zahrnuje Forward rate agrement, Interest rate Swap, Options a ostatní produkty.</t>
    </r>
  </si>
  <si>
    <r>
      <t>4</t>
    </r>
    <r>
      <rPr>
        <sz val="9"/>
        <rFont val="TimesNewRomanPS"/>
        <family val="0"/>
      </rPr>
      <t xml:space="preserve"> Obchody s vlastními pobočkami a dceřinými společnostmi a mezi sesterskými společnostmi, kromě obchodů mezi jednotlivými odděleními a pobočkami reportující banky ve stejné zemi, </t>
    </r>
  </si>
  <si>
    <t xml:space="preserve">  simultánních nákupů a prodejů a jiných obchodů v rámci dané instituce, reflektujících vnitřní účetní převody nebo vnitřní pravidla řízení rizik.</t>
  </si>
  <si>
    <t>Tabulka B1</t>
  </si>
  <si>
    <t>AGREEMENT</t>
  </si>
  <si>
    <r>
      <t xml:space="preserve">Ostatní produkty </t>
    </r>
    <r>
      <rPr>
        <vertAlign val="superscript"/>
        <sz val="14"/>
        <rFont val="Times New Roman"/>
        <family val="1"/>
      </rPr>
      <t>2</t>
    </r>
  </si>
  <si>
    <r>
      <t xml:space="preserve">KONTRAKTY CELKEM </t>
    </r>
    <r>
      <rPr>
        <b/>
        <vertAlign val="superscript"/>
        <sz val="14"/>
        <rFont val="TimesNewRomanPS"/>
        <family val="0"/>
      </rPr>
      <t>3</t>
    </r>
  </si>
  <si>
    <r>
      <t xml:space="preserve">   z toho 
   obchody v rámci skupiny </t>
    </r>
    <r>
      <rPr>
        <vertAlign val="superscript"/>
        <sz val="14"/>
        <rFont val="TimesNewRomanPS"/>
        <family val="0"/>
      </rPr>
      <t>4</t>
    </r>
  </si>
  <si>
    <t>² Swap se považuje za jednu transakci, jejíž 2 složky nejsou započítávány odděleně.</t>
  </si>
  <si>
    <t>Tabulka A8</t>
  </si>
  <si>
    <t>Celkový obrat ve vybraných měnách proti všem ostatním měnám ²</t>
  </si>
  <si>
    <t>CURRENCY SWAP ³</t>
  </si>
  <si>
    <t>CELKEM DEVIZOVÉ KONTRAKTY</t>
  </si>
  <si>
    <t>DEVIZOVÉ KONTRAKTY ¹</t>
  </si>
  <si>
    <t>Tabulka A7</t>
  </si>
  <si>
    <t>EUR proti</t>
  </si>
  <si>
    <t>JPY proti</t>
  </si>
  <si>
    <r>
      <t xml:space="preserve">ZBYTKOVÉ </t>
    </r>
    <r>
      <rPr>
        <b/>
        <vertAlign val="superscript"/>
        <sz val="11"/>
        <rFont val="TimesNewRomanPS"/>
        <family val="0"/>
      </rPr>
      <t>3</t>
    </r>
  </si>
  <si>
    <r>
      <t xml:space="preserve">CELKOVÁ SUMA </t>
    </r>
    <r>
      <rPr>
        <b/>
        <vertAlign val="superscript"/>
        <sz val="11"/>
        <rFont val="TimesNewRomanPS"/>
        <family val="0"/>
      </rPr>
      <t>4</t>
    </r>
  </si>
  <si>
    <t>Ostatní ²</t>
  </si>
  <si>
    <r>
      <t xml:space="preserve">Ostatní produkty </t>
    </r>
    <r>
      <rPr>
        <vertAlign val="superscript"/>
        <sz val="11"/>
        <rFont val="Times New Roman"/>
        <family val="1"/>
      </rPr>
      <t>7</t>
    </r>
  </si>
  <si>
    <r>
      <t xml:space="preserve"> z toho 
obchody v rámci skupiny </t>
    </r>
    <r>
      <rPr>
        <vertAlign val="superscript"/>
        <sz val="11"/>
        <rFont val="TimesNewRomanPS"/>
        <family val="0"/>
      </rPr>
      <t>8</t>
    </r>
  </si>
  <si>
    <t xml:space="preserve">  rozložení do jednotlivých standardních složek je nepraktické nebo nemožné. </t>
  </si>
  <si>
    <t xml:space="preserve">  odděleními a pobočkami reportující banky ve stejné zemi, simultánních nákupů a prodejů a jiných obchodů v rámci dané</t>
  </si>
  <si>
    <t xml:space="preserve">  instituce, reflektujících vnitřní účetní převody nebo vnitřní pravidla řízení rizik. </t>
  </si>
  <si>
    <r>
      <t>1</t>
    </r>
    <r>
      <rPr>
        <sz val="11"/>
        <rFont val="TimesNewRomanPS"/>
        <family val="0"/>
      </rPr>
      <t xml:space="preserve"> Všechny transakce, ve kterých figuruje více než jedna měna, ať už úrokové nebo měnové.  </t>
    </r>
  </si>
  <si>
    <r>
      <t>2</t>
    </r>
    <r>
      <rPr>
        <sz val="11"/>
        <rFont val="TimesNewRomanPS"/>
        <family val="0"/>
      </rPr>
      <t xml:space="preserve"> V tabulce A8 se nachází podrobnější členění celkových obratů v "ostatních" měnách.  </t>
    </r>
  </si>
  <si>
    <r>
      <t>3</t>
    </r>
    <r>
      <rPr>
        <sz val="11"/>
        <rFont val="TimesNewRomanPS"/>
        <family val="0"/>
      </rPr>
      <t xml:space="preserve"> „Zbytkové“ zahrnuje všechny měnové páry kromě těch, které obsahují domácí měnu, USD a EUR.</t>
    </r>
  </si>
  <si>
    <r>
      <t>4</t>
    </r>
    <r>
      <rPr>
        <sz val="11"/>
        <rFont val="TimesNewRomanPS"/>
        <family val="0"/>
      </rPr>
      <t xml:space="preserve"> Obsahuje sumu součtů v tabulkách A5, A6, A7 a sloupce „Zbytkové“.</t>
    </r>
  </si>
  <si>
    <r>
      <t>5</t>
    </r>
    <r>
      <rPr>
        <sz val="11"/>
        <rFont val="TimesNewRomanPS"/>
        <family val="0"/>
      </rPr>
      <t xml:space="preserve"> Swap se považuje za jednu transakci, jejíž 2 složky nejsou započítávány odděleně </t>
    </r>
  </si>
  <si>
    <r>
      <t>6</t>
    </r>
    <r>
      <rPr>
        <sz val="11"/>
        <rFont val="TimesNewRomanPS"/>
        <family val="0"/>
      </rPr>
      <t xml:space="preserve"> Včetně „currency warrants“ a „multicurrency swaptions“.</t>
    </r>
  </si>
  <si>
    <r>
      <t>7</t>
    </r>
    <r>
      <rPr>
        <sz val="11"/>
        <rFont val="TimesNewRomanPS"/>
        <family val="0"/>
      </rPr>
      <t xml:space="preserve"> Jakýkoli instrument s výrazným pákovým efektem a/nebo jehož nominální částka je proměnlivá a kde  </t>
    </r>
  </si>
  <si>
    <r>
      <t xml:space="preserve">8 </t>
    </r>
    <r>
      <rPr>
        <sz val="11"/>
        <rFont val="TimesNewRomanPS"/>
        <family val="0"/>
      </rPr>
      <t xml:space="preserve">Obchody s vlastními pobočkami a dceřinými společnostmi a mezi sesterskými společnostmi, kromě  obchodů mezi jednotlivými </t>
    </r>
  </si>
  <si>
    <t>USD proti</t>
  </si>
  <si>
    <t>Tabulka A6</t>
  </si>
  <si>
    <r>
      <t xml:space="preserve">OTC OPCE </t>
    </r>
    <r>
      <rPr>
        <b/>
        <vertAlign val="superscript"/>
        <sz val="11"/>
        <rFont val="TimesNewRomanPS"/>
        <family val="0"/>
      </rPr>
      <t>4</t>
    </r>
  </si>
  <si>
    <r>
      <t>3</t>
    </r>
    <r>
      <rPr>
        <sz val="11"/>
        <rFont val="TimesNewRomanPS"/>
        <family val="0"/>
      </rPr>
      <t xml:space="preserve"> Swap se považuje za jednu transakci, jejíž 2 složky nejsou započítávány odděleně </t>
    </r>
  </si>
  <si>
    <r>
      <t>4</t>
    </r>
    <r>
      <rPr>
        <sz val="11"/>
        <rFont val="TimesNewRomanPS"/>
        <family val="0"/>
      </rPr>
      <t xml:space="preserve"> Včetně „currency warrants“ a „multicurrency swaptions“.</t>
    </r>
  </si>
  <si>
    <t xml:space="preserve">¹ Všechny transakce, ve kterých figuruje více než jedna měna, ať už úrokové nebo měnové.  ² Pouze transakce, které jsou zahrnuty ve sloupci „Ostatní“ a „Zbytkové“ </t>
  </si>
  <si>
    <t>“ v tabulkách A1, A2 a A3. Obchody uskutečněné v zahraničí přímo mezi dvěmi měnami uvedenými v této tabulce by měly být uvedeny ve sloupcích obou  příslušných měn.</t>
  </si>
  <si>
    <r>
      <t xml:space="preserve">³ Swap se považuje za jednu transakci, jejíž 2 složky nejsou započítávány odděleně. </t>
    </r>
    <r>
      <rPr>
        <vertAlign val="superscript"/>
        <sz val="14"/>
        <rFont val="TimesNewRomanPS"/>
        <family val="0"/>
      </rPr>
      <t>4</t>
    </r>
    <r>
      <rPr>
        <sz val="14"/>
        <rFont val="TimesNewRomanPS"/>
        <family val="0"/>
      </rPr>
      <t xml:space="preserve"> Včetně „currency warrants“ a „multicurrency swaptions“.</t>
    </r>
  </si>
  <si>
    <t>Tabulka A5</t>
  </si>
  <si>
    <t>Domácí měna proti</t>
  </si>
  <si>
    <t>Tabulka A1</t>
  </si>
  <si>
    <t>Splatnost</t>
  </si>
  <si>
    <t>méně než sedm dní</t>
  </si>
  <si>
    <t>od sedmi dní do jednoho roku</t>
  </si>
  <si>
    <t>nad jeden rok</t>
  </si>
  <si>
    <t>¹ Všechny transakce, ve kterých figuruje více než jedna měna, ať už úrokové nebo měnové.  ² V tabulce A4 se nachází podrobnější</t>
  </si>
  <si>
    <r>
      <t xml:space="preserve">členění celkových obratů v "ostatních" měnách. </t>
    </r>
    <r>
      <rPr>
        <vertAlign val="superscript"/>
        <sz val="11"/>
        <rFont val="TimesNewRomanPS"/>
        <family val="0"/>
      </rPr>
      <t>3</t>
    </r>
    <r>
      <rPr>
        <sz val="11"/>
        <rFont val="TimesNewRomanPS"/>
        <family val="0"/>
      </rPr>
      <t xml:space="preserve"> Kromě transakcí "tomorrow/next day" .  </t>
    </r>
    <r>
      <rPr>
        <vertAlign val="superscript"/>
        <sz val="11"/>
        <rFont val="TimesNewRomanPS"/>
        <family val="0"/>
      </rPr>
      <t>4</t>
    </r>
    <r>
      <rPr>
        <sz val="11"/>
        <rFont val="TimesNewRomanPS"/>
        <family val="0"/>
      </rPr>
      <t xml:space="preserve"> Včetně "non-deliverable forwards"</t>
    </r>
  </si>
  <si>
    <r>
      <t xml:space="preserve">a podobných kontraktů.  </t>
    </r>
    <r>
      <rPr>
        <vertAlign val="superscript"/>
        <sz val="11"/>
        <rFont val="TimesNewRomanPS"/>
        <family val="0"/>
      </rPr>
      <t xml:space="preserve">5 </t>
    </r>
    <r>
      <rPr>
        <sz val="11"/>
        <rFont val="TimesNewRomanPS"/>
        <family val="0"/>
      </rPr>
      <t xml:space="preserve">Swap se považuje za jednu transakci, jejíž 2 složky nejsou započítávány </t>
    </r>
  </si>
  <si>
    <t>odděleně. Zahrnuje i transakce "tomorrow/next day".</t>
  </si>
  <si>
    <r>
      <t xml:space="preserve">členění celkových obratů v "ostatních" měnách. </t>
    </r>
    <r>
      <rPr>
        <vertAlign val="superscript"/>
        <sz val="11"/>
        <rFont val="TimesNewRomanPS"/>
        <family val="0"/>
      </rPr>
      <t xml:space="preserve">3 </t>
    </r>
    <r>
      <rPr>
        <sz val="11"/>
        <rFont val="TimesNewRomanPS"/>
        <family val="0"/>
      </rPr>
      <t>Kro</t>
    </r>
    <r>
      <rPr>
        <sz val="11"/>
        <rFont val="TimesNewRomanPS"/>
        <family val="0"/>
      </rPr>
      <t xml:space="preserve">mě transakcí "tomorrow/next day". </t>
    </r>
    <r>
      <rPr>
        <vertAlign val="superscript"/>
        <sz val="11"/>
        <rFont val="TimesNewRomanPS"/>
        <family val="0"/>
      </rPr>
      <t>4</t>
    </r>
    <r>
      <rPr>
        <sz val="11"/>
        <rFont val="TimesNewRomanPS"/>
        <family val="0"/>
      </rPr>
      <t xml:space="preserve"> Včetně "non-deliverable forwards"</t>
    </r>
  </si>
  <si>
    <r>
      <t xml:space="preserve">a podobných kontraktů.  </t>
    </r>
    <r>
      <rPr>
        <vertAlign val="superscript"/>
        <sz val="11"/>
        <rFont val="TimesNewRomanPS"/>
        <family val="0"/>
      </rPr>
      <t>5</t>
    </r>
    <r>
      <rPr>
        <sz val="11"/>
        <rFont val="TimesNewRomanPS"/>
        <family val="0"/>
      </rPr>
      <t xml:space="preserve"> Swap se považuje za jednu transakci, jejíž 2 složky nejsou započítávány </t>
    </r>
  </si>
  <si>
    <t>Tabulka A2</t>
  </si>
  <si>
    <t>Tabulka A3</t>
  </si>
  <si>
    <t>SUMA</t>
  </si>
  <si>
    <t>Tabulka A4</t>
  </si>
  <si>
    <t>v tabulkách A1, A2 a A3. Obchody uskutečněné v zahraničí přímo mezi dvěmi měnami uvedenými v této tabulce by měly být uvedeny ve sloupcích obou  příslušných měn. ³ Kromě</t>
  </si>
  <si>
    <t xml:space="preserve">transakcí "tomorrow/next day".  4 Včetně „non-deliverable forwards“ a podobných kontraktů.  5 Swap se považuje za jednu transakci, jejíž 2 složky nejsou započítávány </t>
  </si>
  <si>
    <t>¹ Všechny transakce, ve kterých figuruje více než jedna měna, ať už úrokové nebo měnové.</t>
  </si>
  <si>
    <r>
      <t xml:space="preserve">2 </t>
    </r>
    <r>
      <rPr>
        <sz val="11"/>
        <rFont val="TimesNewRomanPS"/>
        <family val="0"/>
      </rPr>
      <t>V tabulce A4 se nachází podrobnější členění celkových obratů v "ostatních" měnách</t>
    </r>
  </si>
  <si>
    <r>
      <t xml:space="preserve">3 </t>
    </r>
    <r>
      <rPr>
        <sz val="11"/>
        <rFont val="TimesNewRomanPS"/>
        <family val="0"/>
      </rPr>
      <t>„Zbytkové“ zahrnuje všechny měnové páry kromě těch, které obsahují domácí měnu, USD a EUR.</t>
    </r>
  </si>
  <si>
    <r>
      <t>4</t>
    </r>
    <r>
      <rPr>
        <sz val="11"/>
        <rFont val="TimesNewRomanPS"/>
        <family val="0"/>
      </rPr>
      <t xml:space="preserve"> Obsahuje sumu součtů v tabulkách A1, A2, A3 a sloupce „Zbytkové“.</t>
    </r>
  </si>
  <si>
    <r>
      <t>5</t>
    </r>
    <r>
      <rPr>
        <sz val="11"/>
        <rFont val="TimesNewRomanPS"/>
        <family val="0"/>
      </rPr>
      <t xml:space="preserve"> Kromě transakcí "tomorrow/next day".   </t>
    </r>
  </si>
  <si>
    <r>
      <t xml:space="preserve">6 </t>
    </r>
    <r>
      <rPr>
        <sz val="11"/>
        <rFont val="TimesNewRomanPS"/>
        <family val="0"/>
      </rPr>
      <t>Včetně „non-deliverable forwards“ a podobných kontraktů.</t>
    </r>
  </si>
  <si>
    <r>
      <t xml:space="preserve">7  </t>
    </r>
    <r>
      <rPr>
        <sz val="11"/>
        <rFont val="TimesNewRomanPS"/>
        <family val="0"/>
      </rPr>
      <t>Swap se považuje za jednu transakci, jejíž 2 složky nejsou započítávány odděleně. Zahrnuje i transakce "tomorrow/next day".</t>
    </r>
  </si>
  <si>
    <t xml:space="preserve">Reportovací formulář pro </t>
  </si>
  <si>
    <t xml:space="preserve">Tříletý průzkum centrálních bank o aktivitě  </t>
  </si>
  <si>
    <t>na devizovém trhu a trhu finančních derivátů</t>
  </si>
  <si>
    <t>Obrat v dubnu 2010</t>
  </si>
  <si>
    <t>v Latinské Americe a karibské oblasti</t>
  </si>
  <si>
    <r>
      <t xml:space="preserve">CURRENCY SWAP </t>
    </r>
    <r>
      <rPr>
        <b/>
        <vertAlign val="superscript"/>
        <sz val="11"/>
        <rFont val="TimesNewRomanPS"/>
        <family val="0"/>
      </rPr>
      <t>5</t>
    </r>
  </si>
  <si>
    <r>
      <t xml:space="preserve">OTC OPCE </t>
    </r>
    <r>
      <rPr>
        <b/>
        <vertAlign val="superscript"/>
        <sz val="11"/>
        <rFont val="TimesNewRomanPS"/>
        <family val="0"/>
      </rPr>
      <t>6</t>
    </r>
  </si>
  <si>
    <r>
      <t xml:space="preserve">OTC OPCE </t>
    </r>
    <r>
      <rPr>
        <b/>
        <vertAlign val="superscript"/>
        <sz val="14"/>
        <rFont val="TimesNewRomanPS"/>
        <family val="0"/>
      </rPr>
      <t>4</t>
    </r>
  </si>
  <si>
    <r>
      <t xml:space="preserve">SWAP </t>
    </r>
    <r>
      <rPr>
        <b/>
        <vertAlign val="superscript"/>
        <sz val="14"/>
        <rFont val="TimesNewRomanPS"/>
        <family val="0"/>
      </rPr>
      <t>2</t>
    </r>
  </si>
  <si>
    <r>
      <t xml:space="preserve">OUTRIGHT FORWARD </t>
    </r>
    <r>
      <rPr>
        <b/>
        <vertAlign val="superscript"/>
        <sz val="14"/>
        <rFont val="TimesNewRomanPS"/>
        <family val="0"/>
      </rPr>
      <t>4</t>
    </r>
  </si>
  <si>
    <r>
      <t xml:space="preserve">FOREIGN EXCHANGE SWAP </t>
    </r>
    <r>
      <rPr>
        <b/>
        <vertAlign val="superscript"/>
        <sz val="14"/>
        <rFont val="TimesNewRomanPS"/>
        <family val="0"/>
      </rPr>
      <t>5</t>
    </r>
  </si>
  <si>
    <r>
      <t xml:space="preserve">OUTRIGHT FORWARDS </t>
    </r>
    <r>
      <rPr>
        <b/>
        <vertAlign val="superscript"/>
        <sz val="11"/>
        <rFont val="TimesNewRomanPS"/>
        <family val="0"/>
      </rPr>
      <t>4</t>
    </r>
  </si>
  <si>
    <r>
      <t xml:space="preserve">FOREIGN EXCHANGE SWAPS </t>
    </r>
    <r>
      <rPr>
        <b/>
        <vertAlign val="superscript"/>
        <sz val="11"/>
        <rFont val="TimesNewRomanPS"/>
        <family val="0"/>
      </rPr>
      <t>5</t>
    </r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</si>
</sst>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#,##0_);\(&quot;Sfr.&quot;#,##0\)"/>
    <numFmt numFmtId="173" formatCode="&quot;Sfr.&quot;#,##0_);[Red]\(&quot;Sfr.&quot;#,##0\)"/>
    <numFmt numFmtId="174" formatCode="&quot;Sfr.&quot;#,##0.00_);\(&quot;Sfr.&quot;#,##0.00\)"/>
    <numFmt numFmtId="175" formatCode="&quot;Sfr.&quot;#,##0.00_);[Red]\(&quot;Sfr.&quot;#,##0.00\)"/>
    <numFmt numFmtId="176" formatCode="_(&quot;Sfr.&quot;* #,##0_);_(&quot;Sfr.&quot;* \(#,##0\);_(&quot;Sfr.&quot;* &quot;-&quot;_);_(@_)"/>
    <numFmt numFmtId="177" formatCode="_(* #,##0_);_(* \(#,##0\);_(* &quot;-&quot;_);_(@_)"/>
    <numFmt numFmtId="178" formatCode="_(&quot;Sfr.&quot;* #,##0.00_);_(&quot;Sfr.&quot;* \(#,##0.00\);_(&quot;Sfr.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Fr.&quot;\ #,##0;&quot;Fr.&quot;\ \-#,##0"/>
    <numFmt numFmtId="187" formatCode="&quot;Fr.&quot;\ #,##0;[Red]&quot;Fr.&quot;\ \-#,##0"/>
    <numFmt numFmtId="188" formatCode="&quot;Fr.&quot;\ #,##0.00;&quot;Fr.&quot;\ \-#,##0.00"/>
    <numFmt numFmtId="189" formatCode="&quot;Fr.&quot;\ #,##0.00;[Red]&quot;Fr.&quot;\ \-#,##0.00"/>
    <numFmt numFmtId="190" formatCode="mmm/yyyy"/>
    <numFmt numFmtId="191" formatCode="mmmm\ yyyy"/>
    <numFmt numFmtId="192" formatCode="[$-809]dddd\ dd\,\ mmmm\,\ yyyy"/>
    <numFmt numFmtId="193" formatCode="_(* #,##0_);_(* &quot;...&quot;_);_(* &quot;...&quot;_);_(@_)"/>
    <numFmt numFmtId="194" formatCode="mmm\ yyyy"/>
    <numFmt numFmtId="195" formatCode="&quot;Sfr.&quot;\ #,##0;&quot;Sfr.&quot;\ \-#,##0"/>
    <numFmt numFmtId="196" formatCode="&quot;Sfr.&quot;\ #,##0;[Red]&quot;Sfr.&quot;\ \-#,##0"/>
    <numFmt numFmtId="197" formatCode="&quot;Sfr.&quot;\ #,##0.00;&quot;Sfr.&quot;\ \-#,##0.00"/>
    <numFmt numFmtId="198" formatCode="&quot;Sfr.&quot;\ #,##0.00;[Red]&quot;Sfr.&quot;\ \-#,##0.00"/>
    <numFmt numFmtId="199" formatCode="_ &quot;Sfr.&quot;\ * #,##0_ ;_ &quot;Sfr.&quot;\ * \-#,##0_ ;_ &quot;Sfr.&quot;\ * &quot;-&quot;_ ;_ @_ "/>
    <numFmt numFmtId="200" formatCode="_ * #,##0_ ;_ * \-#,##0_ ;_ * &quot;-&quot;_ ;_ @_ "/>
    <numFmt numFmtId="201" formatCode="_ &quot;Sfr.&quot;\ * #,##0.00_ ;_ &quot;Sfr.&quot;\ * \-#,##0.00_ ;_ &quot;Sfr.&quot;\ * &quot;-&quot;??_ ;_ @_ "/>
    <numFmt numFmtId="202" formatCode="_ * #,##0.00_ ;_ * \-#,##0.00_ ;_ * &quot;-&quot;??_ ;_ @_ "/>
    <numFmt numFmtId="203" formatCode="_(* #,##0_);_(* \(#,##0\);_(* &quot;-&quot;??_);_(@_)"/>
    <numFmt numFmtId="204" formatCode="_(* #,##0_);_(* \(#,##0\);_(* &quot;&quot;??_);_(@_)"/>
    <numFmt numFmtId="205" formatCode="#,##0.0"/>
    <numFmt numFmtId="206" formatCode="#,##0.000"/>
    <numFmt numFmtId="207" formatCode="#,##0.0000"/>
    <numFmt numFmtId="208" formatCode="#,##0.0\ ;\–#,##0.0\ ;\–\ "/>
    <numFmt numFmtId="209" formatCode="#,##0\ ;\–#,##0;\–\ "/>
    <numFmt numFmtId="210" formatCode="#,##0;\–#,##0;\–\ "/>
    <numFmt numFmtId="211" formatCode="#,##0.00000"/>
    <numFmt numFmtId="212" formatCode="0.000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0000000000"/>
    <numFmt numFmtId="219" formatCode="#,##0.00000000000"/>
    <numFmt numFmtId="220" formatCode="#,##0.0000000000"/>
    <numFmt numFmtId="221" formatCode="#,##0.000000000"/>
    <numFmt numFmtId="222" formatCode="#,##0.00000000"/>
    <numFmt numFmtId="223" formatCode="#,##0.0000000"/>
    <numFmt numFmtId="224" formatCode="#,##0.000000"/>
  </numFmts>
  <fonts count="80">
    <font>
      <sz val="9"/>
      <name val="Helvetica 65"/>
      <family val="0"/>
    </font>
    <font>
      <b/>
      <sz val="9"/>
      <name val="Helvetica 65"/>
      <family val="0"/>
    </font>
    <font>
      <i/>
      <sz val="9"/>
      <name val="Helvetica 65"/>
      <family val="0"/>
    </font>
    <font>
      <b/>
      <i/>
      <sz val="9"/>
      <name val="Helvetica 65"/>
      <family val="0"/>
    </font>
    <font>
      <sz val="7"/>
      <name val="Helvetica 65"/>
      <family val="0"/>
    </font>
    <font>
      <sz val="12"/>
      <name val="Helvetica 65"/>
      <family val="0"/>
    </font>
    <font>
      <sz val="6"/>
      <name val="TimesNewRomanPS"/>
      <family val="0"/>
    </font>
    <font>
      <sz val="9"/>
      <name val="TimesNewRomanPS"/>
      <family val="0"/>
    </font>
    <font>
      <b/>
      <sz val="12"/>
      <name val="TimesNewRomanPS"/>
      <family val="0"/>
    </font>
    <font>
      <b/>
      <i/>
      <sz val="9"/>
      <name val="TimesNewRomanPS"/>
      <family val="0"/>
    </font>
    <font>
      <sz val="12"/>
      <name val="TimesNewRomanPS"/>
      <family val="0"/>
    </font>
    <font>
      <sz val="14"/>
      <name val="TimesNewRomanPS"/>
      <family val="0"/>
    </font>
    <font>
      <b/>
      <i/>
      <sz val="11"/>
      <name val="TimesNewRomanPS"/>
      <family val="0"/>
    </font>
    <font>
      <sz val="11"/>
      <name val="TimesNewRomanPS"/>
      <family val="0"/>
    </font>
    <font>
      <b/>
      <u val="single"/>
      <sz val="11"/>
      <name val="TimesNewRomanPS"/>
      <family val="0"/>
    </font>
    <font>
      <u val="single"/>
      <sz val="11"/>
      <name val="TimesNewRomanPS"/>
      <family val="0"/>
    </font>
    <font>
      <b/>
      <sz val="11"/>
      <name val="TimesNewRomanPS"/>
      <family val="0"/>
    </font>
    <font>
      <sz val="10"/>
      <name val="TimesNewRomanPS"/>
      <family val="0"/>
    </font>
    <font>
      <b/>
      <sz val="10"/>
      <name val="TimesNewRomanPS"/>
      <family val="0"/>
    </font>
    <font>
      <b/>
      <u val="single"/>
      <sz val="14"/>
      <name val="TimesNewRomanPS"/>
      <family val="0"/>
    </font>
    <font>
      <b/>
      <i/>
      <sz val="14"/>
      <name val="TimesNewRomanPS"/>
      <family val="0"/>
    </font>
    <font>
      <b/>
      <sz val="14"/>
      <name val="TimesNewRomanPS"/>
      <family val="0"/>
    </font>
    <font>
      <sz val="14"/>
      <name val="Helvetica 65"/>
      <family val="0"/>
    </font>
    <font>
      <b/>
      <vertAlign val="superscript"/>
      <sz val="14"/>
      <name val="TimesNewRomanPS"/>
      <family val="0"/>
    </font>
    <font>
      <u val="single"/>
      <sz val="14"/>
      <name val="TimesNewRomanPS"/>
      <family val="0"/>
    </font>
    <font>
      <u val="single"/>
      <sz val="9"/>
      <name val="TimesNewRomanPS"/>
      <family val="0"/>
    </font>
    <font>
      <sz val="11"/>
      <name val="Helvetica 65"/>
      <family val="0"/>
    </font>
    <font>
      <vertAlign val="superscript"/>
      <sz val="11"/>
      <name val="TimesNewRomanPS"/>
      <family val="0"/>
    </font>
    <font>
      <b/>
      <vertAlign val="superscript"/>
      <sz val="11"/>
      <name val="TimesNewRomanPS"/>
      <family val="0"/>
    </font>
    <font>
      <b/>
      <u val="single"/>
      <sz val="12"/>
      <name val="TimesNewRomanPS"/>
      <family val="0"/>
    </font>
    <font>
      <u val="single"/>
      <sz val="12"/>
      <name val="TimesNewRomanPS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  <family val="0"/>
    </font>
    <font>
      <sz val="14"/>
      <color indexed="12"/>
      <name val="Helvetica 65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Helvetica 65"/>
      <family val="0"/>
    </font>
    <font>
      <sz val="10"/>
      <color indexed="12"/>
      <name val="Arial"/>
      <family val="0"/>
    </font>
    <font>
      <b/>
      <sz val="14"/>
      <name val="Helvetica 65"/>
      <family val="0"/>
    </font>
    <font>
      <i/>
      <sz val="10"/>
      <name val="TimesNewRomanPS"/>
      <family val="0"/>
    </font>
    <font>
      <sz val="14"/>
      <color indexed="9"/>
      <name val="TimesNewRomanPS"/>
      <family val="0"/>
    </font>
    <font>
      <sz val="12"/>
      <color indexed="9"/>
      <name val="Arial"/>
      <family val="2"/>
    </font>
    <font>
      <sz val="14"/>
      <color indexed="9"/>
      <name val="Helvetica 65"/>
      <family val="0"/>
    </font>
    <font>
      <b/>
      <sz val="14"/>
      <color indexed="9"/>
      <name val="Helvetica 65"/>
      <family val="0"/>
    </font>
    <font>
      <b/>
      <sz val="14"/>
      <color indexed="9"/>
      <name val="TimesNewRomanPS"/>
      <family val="0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TimesNewRomanPS"/>
      <family val="0"/>
    </font>
    <font>
      <b/>
      <sz val="16"/>
      <name val="TimesNewRomanPS"/>
      <family val="0"/>
    </font>
    <font>
      <sz val="16"/>
      <name val="TimesNewRomanPS"/>
      <family val="0"/>
    </font>
    <font>
      <sz val="14"/>
      <name val="Arial"/>
      <family val="2"/>
    </font>
    <font>
      <sz val="11"/>
      <color indexed="9"/>
      <name val="TimesNewRomanPS"/>
      <family val="0"/>
    </font>
    <font>
      <b/>
      <sz val="11"/>
      <color indexed="9"/>
      <name val="TimesNewRomanPS"/>
      <family val="0"/>
    </font>
    <font>
      <b/>
      <sz val="9"/>
      <name val="Arial"/>
      <family val="0"/>
    </font>
    <font>
      <b/>
      <sz val="9"/>
      <name val="TimesNewRomanPS"/>
      <family val="0"/>
    </font>
    <font>
      <vertAlign val="superscript"/>
      <sz val="12"/>
      <name val="Arial"/>
      <family val="2"/>
    </font>
    <font>
      <b/>
      <sz val="16"/>
      <color indexed="12"/>
      <name val="Helvetica 65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b/>
      <sz val="9"/>
      <color indexed="9"/>
      <name val="TimesNewRomanPS"/>
      <family val="0"/>
    </font>
    <font>
      <b/>
      <sz val="9"/>
      <color indexed="9"/>
      <name val="Arial"/>
      <family val="0"/>
    </font>
    <font>
      <vertAlign val="superscript"/>
      <sz val="14"/>
      <name val="TimesNewRomanPS"/>
      <family val="0"/>
    </font>
    <font>
      <sz val="8"/>
      <name val="TimesNewRomanPS"/>
      <family val="0"/>
    </font>
    <font>
      <sz val="11"/>
      <name val="Symbol"/>
      <family val="1"/>
    </font>
    <font>
      <b/>
      <sz val="16"/>
      <color indexed="9"/>
      <name val="TimesNewRomanPS"/>
      <family val="0"/>
    </font>
    <font>
      <sz val="16"/>
      <color indexed="9"/>
      <name val="TimesNewRomanPS"/>
      <family val="0"/>
    </font>
    <font>
      <sz val="16"/>
      <color indexed="9"/>
      <name val="Helvetica 65"/>
      <family val="0"/>
    </font>
    <font>
      <b/>
      <sz val="10"/>
      <color indexed="9"/>
      <name val="Arial"/>
      <family val="2"/>
    </font>
    <font>
      <b/>
      <sz val="12"/>
      <color indexed="12"/>
      <name val="Arial"/>
      <family val="0"/>
    </font>
    <font>
      <vertAlign val="superscript"/>
      <sz val="9"/>
      <name val="TimesNewRomanPS"/>
      <family val="0"/>
    </font>
    <font>
      <sz val="9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9" fontId="0" fillId="0" borderId="0" applyFont="0" applyFill="0" applyBorder="0" applyAlignment="0" applyProtection="0"/>
  </cellStyleXfs>
  <cellXfs count="762">
    <xf numFmtId="0" fontId="0" fillId="0" borderId="0" xfId="0" applyAlignment="1">
      <alignment/>
    </xf>
    <xf numFmtId="0" fontId="21" fillId="2" borderId="0" xfId="0" applyFont="1" applyFill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1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horizontal="centerContinuous" vertical="center"/>
    </xf>
    <xf numFmtId="0" fontId="21" fillId="2" borderId="0" xfId="0" applyFont="1" applyFill="1" applyBorder="1" applyAlignment="1">
      <alignment horizontal="centerContinuous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horizontal="centerContinuous" vertical="center"/>
    </xf>
    <xf numFmtId="0" fontId="26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Continuous" vertical="center" wrapText="1"/>
    </xf>
    <xf numFmtId="0" fontId="13" fillId="2" borderId="2" xfId="0" applyFont="1" applyFill="1" applyBorder="1" applyAlignment="1">
      <alignment horizontal="centerContinuous" wrapText="1"/>
    </xf>
    <xf numFmtId="0" fontId="13" fillId="2" borderId="2" xfId="0" applyFont="1" applyFill="1" applyBorder="1" applyAlignment="1">
      <alignment horizontal="centerContinuous" vertical="center" wrapText="1"/>
    </xf>
    <xf numFmtId="0" fontId="16" fillId="2" borderId="3" xfId="0" applyFont="1" applyFill="1" applyBorder="1" applyAlignment="1">
      <alignment horizontal="centerContinuous" vertical="center"/>
    </xf>
    <xf numFmtId="0" fontId="13" fillId="2" borderId="4" xfId="0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 wrapText="1"/>
    </xf>
    <xf numFmtId="0" fontId="13" fillId="2" borderId="6" xfId="0" applyFont="1" applyFill="1" applyBorder="1" applyAlignment="1">
      <alignment horizontal="centerContinuous" vertical="center" wrapText="1"/>
    </xf>
    <xf numFmtId="0" fontId="26" fillId="2" borderId="0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7" xfId="0" applyFont="1" applyFill="1" applyBorder="1" applyAlignment="1" quotePrefix="1">
      <alignment vertical="center"/>
    </xf>
    <xf numFmtId="0" fontId="13" fillId="2" borderId="0" xfId="0" applyFont="1" applyFill="1" applyBorder="1" applyAlignment="1" quotePrefix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2" borderId="2" xfId="0" applyFont="1" applyFill="1" applyBorder="1" applyAlignment="1">
      <alignment horizontal="centerContinuous" wrapText="1"/>
    </xf>
    <xf numFmtId="0" fontId="11" fillId="2" borderId="2" xfId="0" applyFont="1" applyFill="1" applyBorder="1" applyAlignment="1">
      <alignment horizontal="centerContinuous" vertical="center" wrapText="1"/>
    </xf>
    <xf numFmtId="0" fontId="11" fillId="2" borderId="5" xfId="0" applyFont="1" applyFill="1" applyBorder="1" applyAlignment="1">
      <alignment horizontal="centerContinuous" vertical="center" wrapText="1"/>
    </xf>
    <xf numFmtId="0" fontId="11" fillId="2" borderId="6" xfId="0" applyFont="1" applyFill="1" applyBorder="1" applyAlignment="1">
      <alignment horizontal="centerContinuous" vertical="center" wrapText="1"/>
    </xf>
    <xf numFmtId="0" fontId="19" fillId="2" borderId="7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7" xfId="0" applyFont="1" applyFill="1" applyBorder="1" applyAlignment="1" quotePrefix="1">
      <alignment vertical="center"/>
    </xf>
    <xf numFmtId="0" fontId="11" fillId="2" borderId="0" xfId="0" applyFont="1" applyFill="1" applyBorder="1" applyAlignment="1" quotePrefix="1">
      <alignment vertical="center"/>
    </xf>
    <xf numFmtId="0" fontId="20" fillId="2" borderId="0" xfId="0" applyFont="1" applyFill="1" applyBorder="1" applyAlignment="1">
      <alignment vertical="center"/>
    </xf>
    <xf numFmtId="0" fontId="24" fillId="2" borderId="7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42" fillId="2" borderId="8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44" fillId="2" borderId="0" xfId="0" applyFont="1" applyFill="1" applyAlignment="1">
      <alignment vertical="center"/>
    </xf>
    <xf numFmtId="3" fontId="26" fillId="2" borderId="9" xfId="0" applyNumberFormat="1" applyFont="1" applyFill="1" applyBorder="1" applyAlignment="1" applyProtection="1">
      <alignment horizontal="center" vertical="center"/>
      <protection locked="0"/>
    </xf>
    <xf numFmtId="3" fontId="22" fillId="2" borderId="0" xfId="0" applyNumberFormat="1" applyFont="1" applyFill="1" applyAlignment="1">
      <alignment vertical="center"/>
    </xf>
    <xf numFmtId="3" fontId="26" fillId="2" borderId="0" xfId="0" applyNumberFormat="1" applyFont="1" applyFill="1" applyBorder="1" applyAlignment="1" applyProtection="1">
      <alignment horizontal="center" vertical="center"/>
      <protection locked="0"/>
    </xf>
    <xf numFmtId="1" fontId="46" fillId="2" borderId="0" xfId="0" applyNumberFormat="1" applyFont="1" applyFill="1" applyAlignment="1">
      <alignment horizontal="left" vertical="center"/>
    </xf>
    <xf numFmtId="0" fontId="47" fillId="2" borderId="0" xfId="0" applyFont="1" applyFill="1" applyAlignment="1" quotePrefix="1">
      <alignment horizontal="left" vertical="center"/>
    </xf>
    <xf numFmtId="0" fontId="47" fillId="2" borderId="0" xfId="0" applyFont="1" applyFill="1" applyBorder="1" applyAlignment="1" quotePrefix="1">
      <alignment horizontal="left" vertical="center"/>
    </xf>
    <xf numFmtId="0" fontId="44" fillId="2" borderId="0" xfId="0" applyFont="1" applyFill="1" applyAlignment="1">
      <alignment horizontal="left" vertical="center"/>
    </xf>
    <xf numFmtId="3" fontId="47" fillId="2" borderId="0" xfId="0" applyNumberFormat="1" applyFont="1" applyFill="1" applyAlignment="1">
      <alignment vertical="center"/>
    </xf>
    <xf numFmtId="3" fontId="47" fillId="2" borderId="0" xfId="0" applyNumberFormat="1" applyFont="1" applyFill="1" applyAlignment="1" quotePrefix="1">
      <alignment vertical="center"/>
    </xf>
    <xf numFmtId="3" fontId="48" fillId="2" borderId="0" xfId="0" applyNumberFormat="1" applyFont="1" applyFill="1" applyAlignment="1">
      <alignment vertical="center"/>
    </xf>
    <xf numFmtId="0" fontId="46" fillId="2" borderId="0" xfId="0" applyFont="1" applyFill="1" applyAlignment="1">
      <alignment horizontal="centerContinuous" vertical="center"/>
    </xf>
    <xf numFmtId="0" fontId="49" fillId="2" borderId="0" xfId="0" applyFont="1" applyFill="1" applyAlignment="1" quotePrefix="1">
      <alignment vertical="center"/>
    </xf>
    <xf numFmtId="0" fontId="49" fillId="2" borderId="0" xfId="0" applyFont="1" applyFill="1" applyAlignment="1">
      <alignment horizontal="left" vertical="center"/>
    </xf>
    <xf numFmtId="3" fontId="47" fillId="2" borderId="0" xfId="0" applyNumberFormat="1" applyFont="1" applyFill="1" applyAlignment="1" quotePrefix="1">
      <alignment horizontal="left" vertical="center"/>
    </xf>
    <xf numFmtId="3" fontId="47" fillId="2" borderId="0" xfId="0" applyNumberFormat="1" applyFont="1" applyFill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35" fillId="2" borderId="0" xfId="22" applyFill="1" applyProtection="1">
      <alignment/>
      <protection locked="0"/>
    </xf>
    <xf numFmtId="0" fontId="35" fillId="2" borderId="0" xfId="22" applyFill="1" applyAlignment="1" applyProtection="1">
      <alignment horizontal="center"/>
      <protection locked="0"/>
    </xf>
    <xf numFmtId="0" fontId="35" fillId="2" borderId="0" xfId="22" applyFill="1" applyAlignment="1" applyProtection="1">
      <alignment wrapText="1"/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3" fontId="46" fillId="2" borderId="0" xfId="0" applyNumberFormat="1" applyFont="1" applyFill="1" applyAlignment="1">
      <alignment vertical="center"/>
    </xf>
    <xf numFmtId="3" fontId="46" fillId="2" borderId="0" xfId="0" applyNumberFormat="1" applyFont="1" applyFill="1" applyBorder="1" applyAlignment="1">
      <alignment vertical="center"/>
    </xf>
    <xf numFmtId="3" fontId="46" fillId="2" borderId="0" xfId="0" applyNumberFormat="1" applyFont="1" applyFill="1" applyBorder="1" applyAlignment="1">
      <alignment horizontal="centerContinuous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46" fillId="2" borderId="0" xfId="0" applyFont="1" applyFill="1" applyBorder="1" applyAlignment="1">
      <alignment vertical="center"/>
    </xf>
    <xf numFmtId="0" fontId="58" fillId="2" borderId="0" xfId="0" applyFont="1" applyFill="1" applyAlignment="1">
      <alignment horizontal="left" vertical="center"/>
    </xf>
    <xf numFmtId="0" fontId="13" fillId="2" borderId="8" xfId="0" applyFont="1" applyFill="1" applyBorder="1" applyAlignment="1" applyProtection="1">
      <alignment horizontal="center" vertical="center"/>
      <protection/>
    </xf>
    <xf numFmtId="0" fontId="26" fillId="2" borderId="10" xfId="0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vertical="center"/>
      <protection/>
    </xf>
    <xf numFmtId="0" fontId="21" fillId="2" borderId="0" xfId="24" applyFont="1" applyFill="1" applyAlignment="1">
      <alignment horizontal="left" vertical="center"/>
      <protection/>
    </xf>
    <xf numFmtId="0" fontId="20" fillId="2" borderId="0" xfId="24" applyFont="1" applyFill="1" applyBorder="1" applyAlignment="1">
      <alignment horizontal="left" vertical="center"/>
      <protection/>
    </xf>
    <xf numFmtId="0" fontId="11" fillId="2" borderId="0" xfId="24" applyFont="1" applyFill="1" applyAlignment="1">
      <alignment horizontal="center" vertical="center"/>
      <protection/>
    </xf>
    <xf numFmtId="0" fontId="11" fillId="2" borderId="0" xfId="24" applyFont="1" applyFill="1" applyAlignment="1">
      <alignment horizontal="left" vertical="center"/>
      <protection/>
    </xf>
    <xf numFmtId="0" fontId="22" fillId="2" borderId="0" xfId="24" applyFont="1" applyFill="1" applyAlignment="1">
      <alignment vertical="center"/>
      <protection/>
    </xf>
    <xf numFmtId="0" fontId="35" fillId="2" borderId="0" xfId="24" applyFill="1">
      <alignment/>
      <protection/>
    </xf>
    <xf numFmtId="0" fontId="11" fillId="2" borderId="0" xfId="24" applyFont="1" applyFill="1" applyBorder="1" applyAlignment="1">
      <alignment vertical="center"/>
      <protection/>
    </xf>
    <xf numFmtId="0" fontId="11" fillId="2" borderId="0" xfId="24" applyFont="1" applyFill="1" applyBorder="1" applyAlignment="1">
      <alignment horizontal="centerContinuous" vertical="center"/>
      <protection/>
    </xf>
    <xf numFmtId="0" fontId="48" fillId="2" borderId="0" xfId="24" applyFont="1" applyFill="1" applyAlignment="1">
      <alignment vertical="center"/>
      <protection/>
    </xf>
    <xf numFmtId="3" fontId="48" fillId="2" borderId="0" xfId="24" applyNumberFormat="1" applyFont="1" applyFill="1" applyAlignment="1">
      <alignment vertical="center"/>
      <protection/>
    </xf>
    <xf numFmtId="0" fontId="49" fillId="2" borderId="0" xfId="24" applyFont="1" applyFill="1" applyAlignment="1" quotePrefix="1">
      <alignment vertical="center"/>
      <protection/>
    </xf>
    <xf numFmtId="0" fontId="21" fillId="2" borderId="0" xfId="24" applyFont="1" applyFill="1" applyBorder="1" applyAlignment="1">
      <alignment horizontal="centerContinuous" vertical="center"/>
      <protection/>
    </xf>
    <xf numFmtId="3" fontId="52" fillId="2" borderId="0" xfId="24" applyNumberFormat="1" applyFont="1" applyFill="1" applyAlignment="1" quotePrefix="1">
      <alignment vertical="center"/>
      <protection/>
    </xf>
    <xf numFmtId="0" fontId="16" fillId="2" borderId="0" xfId="24" applyFont="1" applyFill="1" applyBorder="1" applyAlignment="1">
      <alignment horizontal="centerContinuous" vertical="center"/>
      <protection/>
    </xf>
    <xf numFmtId="0" fontId="12" fillId="2" borderId="0" xfId="24" applyFont="1" applyFill="1" applyAlignment="1">
      <alignment horizontal="centerContinuous" vertical="center"/>
      <protection/>
    </xf>
    <xf numFmtId="0" fontId="57" fillId="2" borderId="0" xfId="24" applyFont="1" applyFill="1" applyAlignment="1">
      <alignment horizontal="centerContinuous" vertical="center"/>
      <protection/>
    </xf>
    <xf numFmtId="0" fontId="13" fillId="2" borderId="0" xfId="24" applyFont="1" applyFill="1" applyAlignment="1">
      <alignment horizontal="centerContinuous" vertical="center"/>
      <protection/>
    </xf>
    <xf numFmtId="0" fontId="13" fillId="2" borderId="1" xfId="24" applyFont="1" applyFill="1" applyBorder="1" applyAlignment="1">
      <alignment horizontal="centerContinuous" vertical="center" wrapText="1"/>
      <protection/>
    </xf>
    <xf numFmtId="0" fontId="13" fillId="2" borderId="2" xfId="24" applyFont="1" applyFill="1" applyBorder="1" applyAlignment="1">
      <alignment horizontal="centerContinuous" wrapText="1"/>
      <protection/>
    </xf>
    <xf numFmtId="0" fontId="13" fillId="2" borderId="2" xfId="24" applyFont="1" applyFill="1" applyBorder="1" applyAlignment="1">
      <alignment horizontal="centerContinuous" vertical="center" wrapText="1"/>
      <protection/>
    </xf>
    <xf numFmtId="0" fontId="13" fillId="2" borderId="5" xfId="24" applyFont="1" applyFill="1" applyBorder="1" applyAlignment="1">
      <alignment horizontal="centerContinuous" vertical="center" wrapText="1"/>
      <protection/>
    </xf>
    <xf numFmtId="0" fontId="13" fillId="2" borderId="6" xfId="24" applyFont="1" applyFill="1" applyBorder="1" applyAlignment="1">
      <alignment horizontal="centerContinuous" vertical="center" wrapText="1"/>
      <protection/>
    </xf>
    <xf numFmtId="0" fontId="14" fillId="2" borderId="7" xfId="24" applyFont="1" applyFill="1" applyBorder="1" applyAlignment="1">
      <alignment vertical="center"/>
      <protection/>
    </xf>
    <xf numFmtId="0" fontId="16" fillId="2" borderId="0" xfId="24" applyFont="1" applyFill="1" applyBorder="1" applyAlignment="1">
      <alignment vertical="center"/>
      <protection/>
    </xf>
    <xf numFmtId="0" fontId="14" fillId="2" borderId="0" xfId="24" applyFont="1" applyFill="1" applyBorder="1" applyAlignment="1">
      <alignment vertical="center"/>
      <protection/>
    </xf>
    <xf numFmtId="0" fontId="13" fillId="2" borderId="7" xfId="24" applyFont="1" applyFill="1" applyBorder="1" applyAlignment="1">
      <alignment vertical="center"/>
      <protection/>
    </xf>
    <xf numFmtId="0" fontId="13" fillId="2" borderId="0" xfId="24" applyFont="1" applyFill="1" applyBorder="1" applyAlignment="1">
      <alignment vertical="center"/>
      <protection/>
    </xf>
    <xf numFmtId="0" fontId="13" fillId="2" borderId="7" xfId="24" applyFont="1" applyFill="1" applyBorder="1" applyAlignment="1" quotePrefix="1">
      <alignment vertical="center"/>
      <protection/>
    </xf>
    <xf numFmtId="0" fontId="13" fillId="2" borderId="0" xfId="24" applyFont="1" applyFill="1" applyBorder="1" applyAlignment="1" quotePrefix="1">
      <alignment vertical="center"/>
      <protection/>
    </xf>
    <xf numFmtId="0" fontId="15" fillId="2" borderId="5" xfId="24" applyFont="1" applyFill="1" applyBorder="1" applyAlignment="1">
      <alignment vertical="center"/>
      <protection/>
    </xf>
    <xf numFmtId="0" fontId="16" fillId="2" borderId="6" xfId="24" applyFont="1" applyFill="1" applyBorder="1" applyAlignment="1">
      <alignment vertical="center"/>
      <protection/>
    </xf>
    <xf numFmtId="0" fontId="1" fillId="2" borderId="11" xfId="23" applyFont="1" applyFill="1" applyBorder="1" applyAlignment="1">
      <alignment horizontal="center"/>
      <protection/>
    </xf>
    <xf numFmtId="0" fontId="1" fillId="2" borderId="0" xfId="23" applyFont="1" applyFill="1" applyBorder="1" applyAlignment="1">
      <alignment horizontal="center"/>
      <protection/>
    </xf>
    <xf numFmtId="0" fontId="35" fillId="3" borderId="0" xfId="23" applyFill="1">
      <alignment/>
      <protection/>
    </xf>
    <xf numFmtId="0" fontId="35" fillId="2" borderId="12" xfId="23" applyFill="1" applyBorder="1">
      <alignment/>
      <protection/>
    </xf>
    <xf numFmtId="0" fontId="35" fillId="2" borderId="13" xfId="23" applyFill="1" applyBorder="1">
      <alignment/>
      <protection/>
    </xf>
    <xf numFmtId="0" fontId="35" fillId="2" borderId="14" xfId="23" applyFill="1" applyBorder="1">
      <alignment/>
      <protection/>
    </xf>
    <xf numFmtId="0" fontId="35" fillId="2" borderId="0" xfId="23" applyFill="1" applyBorder="1">
      <alignment/>
      <protection/>
    </xf>
    <xf numFmtId="0" fontId="35" fillId="2" borderId="15" xfId="23" applyFill="1" applyBorder="1">
      <alignment/>
      <protection/>
    </xf>
    <xf numFmtId="190" fontId="1" fillId="2" borderId="0" xfId="23" applyNumberFormat="1" applyFont="1" applyFill="1" applyBorder="1" applyAlignment="1" quotePrefix="1">
      <alignment horizontal="right"/>
      <protection/>
    </xf>
    <xf numFmtId="0" fontId="35" fillId="2" borderId="11" xfId="23" applyFill="1" applyBorder="1">
      <alignment/>
      <protection/>
    </xf>
    <xf numFmtId="0" fontId="35" fillId="2" borderId="16" xfId="23" applyFill="1" applyBorder="1">
      <alignment/>
      <protection/>
    </xf>
    <xf numFmtId="0" fontId="35" fillId="2" borderId="6" xfId="23" applyFill="1" applyBorder="1">
      <alignment/>
      <protection/>
    </xf>
    <xf numFmtId="0" fontId="35" fillId="2" borderId="17" xfId="23" applyFill="1" applyBorder="1">
      <alignment/>
      <protection/>
    </xf>
    <xf numFmtId="0" fontId="35" fillId="2" borderId="18" xfId="23" applyFill="1" applyBorder="1">
      <alignment/>
      <protection/>
    </xf>
    <xf numFmtId="0" fontId="35" fillId="2" borderId="19" xfId="23" applyFill="1" applyBorder="1">
      <alignment/>
      <protection/>
    </xf>
    <xf numFmtId="0" fontId="35" fillId="2" borderId="20" xfId="23" applyFill="1" applyBorder="1">
      <alignment/>
      <protection/>
    </xf>
    <xf numFmtId="0" fontId="0" fillId="2" borderId="0" xfId="0" applyFill="1" applyAlignment="1">
      <alignment horizontal="center"/>
    </xf>
    <xf numFmtId="210" fontId="26" fillId="2" borderId="9" xfId="0" applyNumberFormat="1" applyFont="1" applyFill="1" applyBorder="1" applyAlignment="1" applyProtection="1">
      <alignment horizontal="center" vertical="center"/>
      <protection locked="0"/>
    </xf>
    <xf numFmtId="210" fontId="26" fillId="2" borderId="21" xfId="0" applyNumberFormat="1" applyFont="1" applyFill="1" applyBorder="1" applyAlignment="1" applyProtection="1">
      <alignment horizontal="center" vertical="center"/>
      <protection locked="0"/>
    </xf>
    <xf numFmtId="210" fontId="26" fillId="2" borderId="22" xfId="0" applyNumberFormat="1" applyFont="1" applyFill="1" applyBorder="1" applyAlignment="1" applyProtection="1">
      <alignment horizontal="center" vertical="center"/>
      <protection locked="0"/>
    </xf>
    <xf numFmtId="210" fontId="26" fillId="2" borderId="23" xfId="0" applyNumberFormat="1" applyFont="1" applyFill="1" applyBorder="1" applyAlignment="1" applyProtection="1">
      <alignment horizontal="center" vertical="center"/>
      <protection locked="0"/>
    </xf>
    <xf numFmtId="210" fontId="26" fillId="4" borderId="9" xfId="0" applyNumberFormat="1" applyFont="1" applyFill="1" applyBorder="1" applyAlignment="1" applyProtection="1">
      <alignment horizontal="center" vertical="center"/>
      <protection/>
    </xf>
    <xf numFmtId="210" fontId="26" fillId="4" borderId="24" xfId="0" applyNumberFormat="1" applyFont="1" applyFill="1" applyBorder="1" applyAlignment="1" applyProtection="1">
      <alignment horizontal="center" vertical="center"/>
      <protection/>
    </xf>
    <xf numFmtId="210" fontId="5" fillId="4" borderId="9" xfId="0" applyNumberFormat="1" applyFont="1" applyFill="1" applyBorder="1" applyAlignment="1" applyProtection="1">
      <alignment horizontal="center" vertical="center"/>
      <protection/>
    </xf>
    <xf numFmtId="3" fontId="26" fillId="2" borderId="21" xfId="0" applyNumberFormat="1" applyFont="1" applyFill="1" applyBorder="1" applyAlignment="1" applyProtection="1">
      <alignment horizontal="center" vertical="center"/>
      <protection locked="0"/>
    </xf>
    <xf numFmtId="3" fontId="26" fillId="2" borderId="23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left" vertical="center"/>
      <protection/>
    </xf>
    <xf numFmtId="0" fontId="20" fillId="2" borderId="0" xfId="0" applyFont="1" applyFill="1" applyBorder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20" fillId="2" borderId="0" xfId="0" applyFont="1" applyFill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horizontal="center" vertical="center"/>
      <protection/>
    </xf>
    <xf numFmtId="0" fontId="46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21" fillId="2" borderId="0" xfId="0" applyFont="1" applyFill="1" applyAlignment="1" applyProtection="1">
      <alignment horizontal="centerContinuous" vertical="center"/>
      <protection/>
    </xf>
    <xf numFmtId="0" fontId="11" fillId="2" borderId="0" xfId="0" applyFont="1" applyFill="1" applyAlignment="1" applyProtection="1">
      <alignment horizontal="centerContinuous"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1" fontId="46" fillId="2" borderId="0" xfId="0" applyNumberFormat="1" applyFont="1" applyFill="1" applyAlignment="1" applyProtection="1">
      <alignment horizontal="left" vertical="center"/>
      <protection/>
    </xf>
    <xf numFmtId="0" fontId="46" fillId="2" borderId="0" xfId="0" applyFont="1" applyFill="1" applyAlignment="1" applyProtection="1">
      <alignment horizontal="centerContinuous" vertical="center"/>
      <protection/>
    </xf>
    <xf numFmtId="0" fontId="21" fillId="2" borderId="0" xfId="0" applyFont="1" applyFill="1" applyBorder="1" applyAlignment="1" applyProtection="1">
      <alignment horizontal="centerContinuous" vertical="center"/>
      <protection/>
    </xf>
    <xf numFmtId="3" fontId="46" fillId="2" borderId="0" xfId="0" applyNumberFormat="1" applyFont="1" applyFill="1" applyAlignment="1" applyProtection="1">
      <alignment horizontal="left" vertical="center"/>
      <protection/>
    </xf>
    <xf numFmtId="3" fontId="26" fillId="2" borderId="0" xfId="0" applyNumberFormat="1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centerContinuous" vertical="center"/>
      <protection/>
    </xf>
    <xf numFmtId="0" fontId="34" fillId="2" borderId="0" xfId="0" applyFont="1" applyFill="1" applyAlignment="1" applyProtection="1">
      <alignment vertical="center"/>
      <protection/>
    </xf>
    <xf numFmtId="0" fontId="34" fillId="2" borderId="0" xfId="0" applyFont="1" applyFill="1" applyBorder="1" applyAlignment="1" applyProtection="1">
      <alignment vertical="center" wrapText="1"/>
      <protection/>
    </xf>
    <xf numFmtId="3" fontId="48" fillId="2" borderId="0" xfId="0" applyNumberFormat="1" applyFont="1" applyFill="1" applyAlignment="1" applyProtection="1">
      <alignment horizontal="left" vertical="center"/>
      <protection/>
    </xf>
    <xf numFmtId="0" fontId="48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horizontal="centerContinuous" vertical="center"/>
      <protection/>
    </xf>
    <xf numFmtId="0" fontId="11" fillId="2" borderId="1" xfId="0" applyFont="1" applyFill="1" applyBorder="1" applyAlignment="1" applyProtection="1">
      <alignment horizontal="centerContinuous" vertical="center" wrapText="1"/>
      <protection/>
    </xf>
    <xf numFmtId="0" fontId="11" fillId="2" borderId="2" xfId="0" applyFont="1" applyFill="1" applyBorder="1" applyAlignment="1" applyProtection="1">
      <alignment horizontal="centerContinuous" vertical="center" wrapText="1"/>
      <protection/>
    </xf>
    <xf numFmtId="0" fontId="11" fillId="2" borderId="5" xfId="0" applyFont="1" applyFill="1" applyBorder="1" applyAlignment="1" applyProtection="1">
      <alignment horizontal="centerContinuous" vertical="center" wrapText="1"/>
      <protection/>
    </xf>
    <xf numFmtId="0" fontId="11" fillId="2" borderId="6" xfId="0" applyFont="1" applyFill="1" applyBorder="1" applyAlignment="1" applyProtection="1">
      <alignment horizontal="centerContinuous" vertical="center" wrapText="1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42" fillId="2" borderId="25" xfId="0" applyFont="1" applyFill="1" applyBorder="1" applyAlignment="1" applyProtection="1">
      <alignment horizontal="center" vertical="center"/>
      <protection/>
    </xf>
    <xf numFmtId="0" fontId="42" fillId="2" borderId="25" xfId="0" applyFont="1" applyFill="1" applyBorder="1" applyAlignment="1" applyProtection="1" quotePrefix="1">
      <alignment horizontal="center" vertical="center"/>
      <protection/>
    </xf>
    <xf numFmtId="0" fontId="26" fillId="2" borderId="0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 horizontal="centerContinuous" vertical="center"/>
      <protection/>
    </xf>
    <xf numFmtId="0" fontId="12" fillId="2" borderId="0" xfId="0" applyFont="1" applyFill="1" applyAlignment="1" applyProtection="1">
      <alignment horizontal="centerContinuous" vertical="center"/>
      <protection/>
    </xf>
    <xf numFmtId="0" fontId="26" fillId="2" borderId="0" xfId="0" applyFont="1" applyFill="1" applyAlignment="1" applyProtection="1">
      <alignment vertical="center"/>
      <protection/>
    </xf>
    <xf numFmtId="0" fontId="13" fillId="2" borderId="1" xfId="0" applyFont="1" applyFill="1" applyBorder="1" applyAlignment="1" applyProtection="1">
      <alignment horizontal="centerContinuous" vertical="center" wrapText="1"/>
      <protection/>
    </xf>
    <xf numFmtId="0" fontId="13" fillId="2" borderId="2" xfId="0" applyFont="1" applyFill="1" applyBorder="1" applyAlignment="1" applyProtection="1">
      <alignment horizontal="centerContinuous" wrapText="1"/>
      <protection/>
    </xf>
    <xf numFmtId="0" fontId="13" fillId="2" borderId="2" xfId="0" applyFont="1" applyFill="1" applyBorder="1" applyAlignment="1" applyProtection="1">
      <alignment horizontal="centerContinuous" vertical="center" wrapText="1"/>
      <protection/>
    </xf>
    <xf numFmtId="0" fontId="16" fillId="2" borderId="3" xfId="0" applyFont="1" applyFill="1" applyBorder="1" applyAlignment="1" applyProtection="1">
      <alignment horizontal="centerContinuous" vertical="center"/>
      <protection/>
    </xf>
    <xf numFmtId="0" fontId="13" fillId="2" borderId="4" xfId="0" applyFont="1" applyFill="1" applyBorder="1" applyAlignment="1" applyProtection="1">
      <alignment horizontal="centerContinuous" vertical="center"/>
      <protection/>
    </xf>
    <xf numFmtId="0" fontId="13" fillId="2" borderId="5" xfId="0" applyFont="1" applyFill="1" applyBorder="1" applyAlignment="1" applyProtection="1">
      <alignment horizontal="centerContinuous" vertical="center" wrapText="1"/>
      <protection/>
    </xf>
    <xf numFmtId="0" fontId="13" fillId="2" borderId="6" xfId="0" applyFont="1" applyFill="1" applyBorder="1" applyAlignment="1" applyProtection="1">
      <alignment horizontal="centerContinuous" vertical="center" wrapText="1"/>
      <protection/>
    </xf>
    <xf numFmtId="0" fontId="14" fillId="2" borderId="7" xfId="0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3" fillId="2" borderId="7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3" fillId="2" borderId="7" xfId="0" applyFont="1" applyFill="1" applyBorder="1" applyAlignment="1" applyProtection="1" quotePrefix="1">
      <alignment vertical="center"/>
      <protection/>
    </xf>
    <xf numFmtId="0" fontId="13" fillId="2" borderId="0" xfId="0" applyFont="1" applyFill="1" applyBorder="1" applyAlignment="1" applyProtection="1" quotePrefix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31" fillId="2" borderId="0" xfId="0" applyFont="1" applyFill="1" applyAlignment="1" applyProtection="1">
      <alignment vertical="center"/>
      <protection/>
    </xf>
    <xf numFmtId="0" fontId="15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21" fillId="2" borderId="0" xfId="0" applyFont="1" applyFill="1" applyAlignment="1" applyProtection="1">
      <alignment horizontal="center" vertical="center"/>
      <protection/>
    </xf>
    <xf numFmtId="0" fontId="11" fillId="2" borderId="6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vertical="center"/>
      <protection/>
    </xf>
    <xf numFmtId="3" fontId="46" fillId="2" borderId="0" xfId="0" applyNumberFormat="1" applyFont="1" applyFill="1" applyBorder="1" applyAlignment="1" applyProtection="1">
      <alignment horizontal="centerContinuous" vertical="center"/>
      <protection/>
    </xf>
    <xf numFmtId="3" fontId="46" fillId="2" borderId="0" xfId="0" applyNumberFormat="1" applyFont="1" applyFill="1" applyBorder="1" applyAlignment="1" applyProtection="1">
      <alignment vertical="center"/>
      <protection/>
    </xf>
    <xf numFmtId="0" fontId="50" fillId="2" borderId="0" xfId="0" applyFont="1" applyFill="1" applyBorder="1" applyAlignment="1" applyProtection="1">
      <alignment horizontal="centerContinuous" vertical="center"/>
      <protection/>
    </xf>
    <xf numFmtId="0" fontId="19" fillId="2" borderId="7" xfId="0" applyFont="1" applyFill="1" applyBorder="1" applyAlignment="1" applyProtection="1">
      <alignment vertical="center"/>
      <protection/>
    </xf>
    <xf numFmtId="0" fontId="11" fillId="2" borderId="7" xfId="0" applyFont="1" applyFill="1" applyBorder="1" applyAlignment="1" applyProtection="1">
      <alignment vertical="center"/>
      <protection/>
    </xf>
    <xf numFmtId="0" fontId="11" fillId="2" borderId="7" xfId="0" applyFont="1" applyFill="1" applyBorder="1" applyAlignment="1" applyProtection="1" quotePrefix="1">
      <alignment vertical="center"/>
      <protection/>
    </xf>
    <xf numFmtId="0" fontId="11" fillId="2" borderId="0" xfId="0" applyFont="1" applyFill="1" applyBorder="1" applyAlignment="1" applyProtection="1" quotePrefix="1">
      <alignment vertical="center"/>
      <protection/>
    </xf>
    <xf numFmtId="0" fontId="11" fillId="2" borderId="5" xfId="0" applyFont="1" applyFill="1" applyBorder="1" applyAlignment="1" applyProtection="1">
      <alignment vertical="center"/>
      <protection/>
    </xf>
    <xf numFmtId="0" fontId="11" fillId="2" borderId="0" xfId="0" applyFont="1" applyFill="1" applyAlignment="1" applyProtection="1" quotePrefix="1">
      <alignment horizontal="left" vertical="center"/>
      <protection/>
    </xf>
    <xf numFmtId="3" fontId="46" fillId="2" borderId="0" xfId="0" applyNumberFormat="1" applyFont="1" applyFill="1" applyBorder="1" applyAlignment="1" applyProtection="1">
      <alignment horizontal="right" vertical="center"/>
      <protection/>
    </xf>
    <xf numFmtId="3" fontId="5" fillId="2" borderId="0" xfId="0" applyNumberFormat="1" applyFont="1" applyFill="1" applyBorder="1" applyAlignment="1" applyProtection="1">
      <alignment horizontal="center" vertical="center"/>
      <protection/>
    </xf>
    <xf numFmtId="3" fontId="50" fillId="2" borderId="0" xfId="0" applyNumberFormat="1" applyFont="1" applyFill="1" applyBorder="1" applyAlignment="1" applyProtection="1">
      <alignment horizontal="centerContinuous" vertical="center"/>
      <protection/>
    </xf>
    <xf numFmtId="0" fontId="44" fillId="2" borderId="0" xfId="0" applyFont="1" applyFill="1" applyAlignment="1" applyProtection="1" quotePrefix="1">
      <alignment vertical="center" wrapText="1"/>
      <protection/>
    </xf>
    <xf numFmtId="0" fontId="44" fillId="2" borderId="0" xfId="0" applyFont="1" applyFill="1" applyBorder="1" applyAlignment="1" applyProtection="1" quotePrefix="1">
      <alignment vertical="center" wrapText="1"/>
      <protection/>
    </xf>
    <xf numFmtId="3" fontId="46" fillId="2" borderId="0" xfId="0" applyNumberFormat="1" applyFont="1" applyFill="1" applyAlignment="1" applyProtection="1">
      <alignment horizontal="center" vertical="center"/>
      <protection/>
    </xf>
    <xf numFmtId="3" fontId="5" fillId="2" borderId="0" xfId="0" applyNumberFormat="1" applyFont="1" applyFill="1" applyBorder="1" applyAlignment="1" applyProtection="1">
      <alignment vertical="center"/>
      <protection/>
    </xf>
    <xf numFmtId="0" fontId="29" fillId="2" borderId="7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0" fillId="2" borderId="7" xfId="0" applyFont="1" applyFill="1" applyBorder="1" applyAlignment="1" applyProtection="1">
      <alignment vertical="center"/>
      <protection/>
    </xf>
    <xf numFmtId="0" fontId="10" fillId="2" borderId="7" xfId="0" applyFont="1" applyFill="1" applyBorder="1" applyAlignment="1" applyProtection="1" quotePrefix="1">
      <alignment vertical="center"/>
      <protection/>
    </xf>
    <xf numFmtId="0" fontId="10" fillId="2" borderId="0" xfId="0" applyFont="1" applyFill="1" applyBorder="1" applyAlignment="1" applyProtection="1" quotePrefix="1">
      <alignment vertical="center"/>
      <protection/>
    </xf>
    <xf numFmtId="0" fontId="30" fillId="2" borderId="7" xfId="0" applyFont="1" applyFill="1" applyBorder="1" applyAlignment="1" applyProtection="1">
      <alignment vertical="center"/>
      <protection/>
    </xf>
    <xf numFmtId="0" fontId="30" fillId="2" borderId="5" xfId="0" applyFont="1" applyFill="1" applyBorder="1" applyAlignment="1" applyProtection="1">
      <alignment vertical="center"/>
      <protection/>
    </xf>
    <xf numFmtId="0" fontId="10" fillId="2" borderId="6" xfId="0" applyFont="1" applyFill="1" applyBorder="1" applyAlignment="1" applyProtection="1">
      <alignment vertical="center"/>
      <protection/>
    </xf>
    <xf numFmtId="0" fontId="41" fillId="2" borderId="18" xfId="22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 quotePrefix="1">
      <alignment horizontal="left" vertical="center"/>
      <protection/>
    </xf>
    <xf numFmtId="0" fontId="35" fillId="2" borderId="0" xfId="22" applyFill="1" applyProtection="1">
      <alignment/>
      <protection/>
    </xf>
    <xf numFmtId="0" fontId="35" fillId="2" borderId="0" xfId="22" applyFont="1" applyFill="1" applyProtection="1">
      <alignment/>
      <protection/>
    </xf>
    <xf numFmtId="0" fontId="40" fillId="2" borderId="0" xfId="22" applyFont="1" applyFill="1" applyAlignment="1" applyProtection="1">
      <alignment horizontal="center"/>
      <protection/>
    </xf>
    <xf numFmtId="0" fontId="35" fillId="2" borderId="0" xfId="22" applyFill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Continuous" vertical="center"/>
      <protection/>
    </xf>
    <xf numFmtId="0" fontId="40" fillId="2" borderId="0" xfId="22" applyFont="1" applyFill="1" applyAlignment="1" applyProtection="1">
      <alignment/>
      <protection/>
    </xf>
    <xf numFmtId="0" fontId="51" fillId="2" borderId="0" xfId="22" applyFont="1" applyFill="1" applyAlignment="1" applyProtection="1">
      <alignment/>
      <protection/>
    </xf>
    <xf numFmtId="0" fontId="47" fillId="2" borderId="0" xfId="22" applyFont="1" applyFill="1" applyAlignment="1" applyProtection="1" quotePrefix="1">
      <alignment horizontal="left" vertical="center"/>
      <protection/>
    </xf>
    <xf numFmtId="0" fontId="41" fillId="2" borderId="0" xfId="22" applyFont="1" applyFill="1" applyAlignment="1" applyProtection="1">
      <alignment/>
      <protection/>
    </xf>
    <xf numFmtId="0" fontId="39" fillId="2" borderId="0" xfId="22" applyFont="1" applyFill="1" applyProtection="1">
      <alignment/>
      <protection/>
    </xf>
    <xf numFmtId="0" fontId="51" fillId="2" borderId="0" xfId="22" applyFont="1" applyFill="1" applyAlignment="1" applyProtection="1" quotePrefix="1">
      <alignment horizontal="left" vertical="center"/>
      <protection/>
    </xf>
    <xf numFmtId="0" fontId="53" fillId="2" borderId="0" xfId="0" applyFont="1" applyFill="1" applyAlignment="1" applyProtection="1" quotePrefix="1">
      <alignment vertical="center"/>
      <protection/>
    </xf>
    <xf numFmtId="0" fontId="47" fillId="2" borderId="0" xfId="22" applyFont="1" applyFill="1" applyAlignment="1" applyProtection="1">
      <alignment horizontal="left" vertical="center"/>
      <protection/>
    </xf>
    <xf numFmtId="0" fontId="51" fillId="2" borderId="0" xfId="22" applyFont="1" applyFill="1" applyProtection="1">
      <alignment/>
      <protection/>
    </xf>
    <xf numFmtId="0" fontId="51" fillId="2" borderId="0" xfId="22" applyFont="1" applyFill="1" applyAlignment="1" applyProtection="1">
      <alignment wrapText="1"/>
      <protection/>
    </xf>
    <xf numFmtId="0" fontId="35" fillId="2" borderId="0" xfId="22" applyFill="1" applyAlignment="1" applyProtection="1">
      <alignment wrapText="1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54" fillId="2" borderId="0" xfId="0" applyFont="1" applyFill="1" applyBorder="1" applyAlignment="1" applyProtection="1">
      <alignment horizontal="center" vertical="center"/>
      <protection/>
    </xf>
    <xf numFmtId="0" fontId="26" fillId="2" borderId="0" xfId="0" applyFont="1" applyFill="1" applyBorder="1" applyAlignment="1" applyProtection="1">
      <alignment vertical="center"/>
      <protection/>
    </xf>
    <xf numFmtId="0" fontId="21" fillId="2" borderId="0" xfId="0" applyFont="1" applyFill="1" applyAlignment="1" applyProtection="1">
      <alignment horizontal="left" vertical="center"/>
      <protection locked="0"/>
    </xf>
    <xf numFmtId="0" fontId="48" fillId="2" borderId="0" xfId="0" applyFont="1" applyFill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centerContinuous" vertical="center"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35" fillId="2" borderId="0" xfId="24" applyFill="1" applyProtection="1">
      <alignment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21" fillId="2" borderId="0" xfId="24" applyFont="1" applyFill="1" applyBorder="1" applyAlignment="1">
      <alignment horizontal="center" vertical="center"/>
      <protection/>
    </xf>
    <xf numFmtId="0" fontId="21" fillId="2" borderId="0" xfId="0" applyFont="1" applyFill="1" applyBorder="1" applyAlignment="1" applyProtection="1">
      <alignment horizontal="center" vertical="center"/>
      <protection/>
    </xf>
    <xf numFmtId="0" fontId="49" fillId="2" borderId="0" xfId="0" applyFont="1" applyFill="1" applyAlignment="1" applyProtection="1" quotePrefix="1">
      <alignment horizontal="left" vertical="center" wrapText="1"/>
      <protection/>
    </xf>
    <xf numFmtId="0" fontId="49" fillId="2" borderId="0" xfId="0" applyFont="1" applyFill="1" applyAlignment="1" applyProtection="1">
      <alignment horizontal="center" vertical="center" wrapText="1"/>
      <protection/>
    </xf>
    <xf numFmtId="0" fontId="11" fillId="2" borderId="0" xfId="0" applyFont="1" applyFill="1" applyBorder="1" applyAlignment="1">
      <alignment horizontal="center" vertical="center"/>
    </xf>
    <xf numFmtId="0" fontId="48" fillId="2" borderId="0" xfId="0" applyFont="1" applyFill="1" applyAlignment="1" quotePrefix="1">
      <alignment vertical="center"/>
    </xf>
    <xf numFmtId="0" fontId="21" fillId="2" borderId="0" xfId="24" applyFont="1" applyFill="1" applyBorder="1" applyAlignment="1">
      <alignment vertical="center"/>
      <protection/>
    </xf>
    <xf numFmtId="0" fontId="11" fillId="2" borderId="0" xfId="24" applyFont="1" applyFill="1" applyBorder="1" applyAlignment="1">
      <alignment horizontal="center" vertical="center"/>
      <protection/>
    </xf>
    <xf numFmtId="0" fontId="49" fillId="2" borderId="0" xfId="0" applyFont="1" applyFill="1" applyAlignment="1" quotePrefix="1">
      <alignment vertical="center" wrapText="1"/>
    </xf>
    <xf numFmtId="0" fontId="13" fillId="2" borderId="1" xfId="24" applyFont="1" applyFill="1" applyBorder="1" applyAlignment="1" applyProtection="1">
      <alignment horizontal="center" vertical="center"/>
      <protection/>
    </xf>
    <xf numFmtId="0" fontId="13" fillId="2" borderId="8" xfId="24" applyFont="1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0" fontId="47" fillId="2" borderId="0" xfId="22" applyFont="1" applyFill="1" applyAlignment="1" applyProtection="1">
      <alignment vertical="center"/>
      <protection/>
    </xf>
    <xf numFmtId="0" fontId="54" fillId="2" borderId="0" xfId="0" applyFont="1" applyFill="1" applyAlignment="1" applyProtection="1">
      <alignment horizontal="left" vertical="center"/>
      <protection/>
    </xf>
    <xf numFmtId="3" fontId="26" fillId="2" borderId="9" xfId="0" applyNumberFormat="1" applyFont="1" applyFill="1" applyBorder="1" applyAlignment="1" applyProtection="1">
      <alignment horizontal="center" vertical="center"/>
      <protection/>
    </xf>
    <xf numFmtId="210" fontId="26" fillId="2" borderId="9" xfId="0" applyNumberFormat="1" applyFont="1" applyFill="1" applyBorder="1" applyAlignment="1" applyProtection="1">
      <alignment horizontal="center" vertical="center"/>
      <protection/>
    </xf>
    <xf numFmtId="0" fontId="13" fillId="2" borderId="10" xfId="0" applyFont="1" applyFill="1" applyBorder="1" applyAlignment="1" applyProtection="1">
      <alignment horizontal="center" vertical="center"/>
      <protection/>
    </xf>
    <xf numFmtId="210" fontId="26" fillId="2" borderId="10" xfId="0" applyNumberFormat="1" applyFont="1" applyFill="1" applyBorder="1" applyAlignment="1" applyProtection="1">
      <alignment horizontal="center" vertical="center"/>
      <protection/>
    </xf>
    <xf numFmtId="210" fontId="26" fillId="2" borderId="26" xfId="0" applyNumberFormat="1" applyFont="1" applyFill="1" applyBorder="1" applyAlignment="1" applyProtection="1">
      <alignment horizontal="center" vertical="center"/>
      <protection/>
    </xf>
    <xf numFmtId="210" fontId="26" fillId="2" borderId="9" xfId="24" applyNumberFormat="1" applyFont="1" applyFill="1" applyBorder="1" applyAlignment="1" applyProtection="1">
      <alignment horizontal="center" vertical="center"/>
      <protection/>
    </xf>
    <xf numFmtId="210" fontId="26" fillId="2" borderId="23" xfId="0" applyNumberFormat="1" applyFont="1" applyFill="1" applyBorder="1" applyAlignment="1" applyProtection="1">
      <alignment horizontal="center" vertical="center"/>
      <protection/>
    </xf>
    <xf numFmtId="210" fontId="26" fillId="2" borderId="24" xfId="0" applyNumberFormat="1" applyFont="1" applyFill="1" applyBorder="1" applyAlignment="1" applyProtection="1">
      <alignment horizontal="center" vertical="center"/>
      <protection/>
    </xf>
    <xf numFmtId="3" fontId="16" fillId="2" borderId="8" xfId="0" applyNumberFormat="1" applyFont="1" applyFill="1" applyBorder="1" applyAlignment="1" applyProtection="1">
      <alignment horizontal="center" vertical="center"/>
      <protection/>
    </xf>
    <xf numFmtId="3" fontId="26" fillId="2" borderId="8" xfId="0" applyNumberFormat="1" applyFont="1" applyFill="1" applyBorder="1" applyAlignment="1" applyProtection="1">
      <alignment vertical="center"/>
      <protection/>
    </xf>
    <xf numFmtId="3" fontId="26" fillId="2" borderId="8" xfId="0" applyNumberFormat="1" applyFont="1" applyFill="1" applyBorder="1" applyAlignment="1" applyProtection="1">
      <alignment horizontal="center" vertical="center"/>
      <protection/>
    </xf>
    <xf numFmtId="210" fontId="26" fillId="2" borderId="10" xfId="0" applyNumberFormat="1" applyFont="1" applyFill="1" applyBorder="1" applyAlignment="1" applyProtection="1">
      <alignment vertical="center"/>
      <protection/>
    </xf>
    <xf numFmtId="210" fontId="26" fillId="2" borderId="9" xfId="0" applyNumberFormat="1" applyFont="1" applyFill="1" applyBorder="1" applyAlignment="1" applyProtection="1">
      <alignment vertical="center"/>
      <protection/>
    </xf>
    <xf numFmtId="210" fontId="5" fillId="2" borderId="9" xfId="0" applyNumberFormat="1" applyFont="1" applyFill="1" applyBorder="1" applyAlignment="1" applyProtection="1">
      <alignment horizontal="center" vertical="center"/>
      <protection/>
    </xf>
    <xf numFmtId="210" fontId="5" fillId="2" borderId="0" xfId="0" applyNumberFormat="1" applyFont="1" applyFill="1" applyAlignment="1" applyProtection="1">
      <alignment vertical="center"/>
      <protection/>
    </xf>
    <xf numFmtId="210" fontId="5" fillId="2" borderId="9" xfId="0" applyNumberFormat="1" applyFont="1" applyFill="1" applyBorder="1" applyAlignment="1" applyProtection="1">
      <alignment vertical="center"/>
      <protection/>
    </xf>
    <xf numFmtId="210" fontId="5" fillId="2" borderId="27" xfId="0" applyNumberFormat="1" applyFont="1" applyFill="1" applyBorder="1" applyAlignment="1" applyProtection="1">
      <alignment horizontal="center" vertical="center"/>
      <protection/>
    </xf>
    <xf numFmtId="210" fontId="26" fillId="2" borderId="27" xfId="0" applyNumberFormat="1" applyFont="1" applyFill="1" applyBorder="1" applyAlignment="1" applyProtection="1">
      <alignment horizontal="center" vertical="center"/>
      <protection/>
    </xf>
    <xf numFmtId="210" fontId="26" fillId="2" borderId="0" xfId="0" applyNumberFormat="1" applyFont="1" applyFill="1" applyBorder="1" applyAlignment="1" applyProtection="1">
      <alignment horizontal="center" vertical="center"/>
      <protection/>
    </xf>
    <xf numFmtId="210" fontId="26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26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Continuous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0" fontId="15" fillId="2" borderId="0" xfId="24" applyFont="1" applyFill="1" applyBorder="1" applyAlignment="1" applyProtection="1">
      <alignment vertical="center"/>
      <protection/>
    </xf>
    <xf numFmtId="0" fontId="26" fillId="2" borderId="0" xfId="24" applyFont="1" applyFill="1" applyBorder="1" applyAlignment="1" applyProtection="1">
      <alignment horizontal="center" vertical="center"/>
      <protection/>
    </xf>
    <xf numFmtId="0" fontId="26" fillId="2" borderId="0" xfId="24" applyFont="1" applyFill="1" applyBorder="1" applyAlignment="1" applyProtection="1">
      <alignment vertical="center"/>
      <protection/>
    </xf>
    <xf numFmtId="0" fontId="35" fillId="2" borderId="0" xfId="24" applyFill="1" applyProtection="1">
      <alignment/>
      <protection/>
    </xf>
    <xf numFmtId="3" fontId="26" fillId="2" borderId="0" xfId="24" applyNumberFormat="1" applyFont="1" applyFill="1" applyBorder="1" applyAlignment="1" applyProtection="1">
      <alignment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26" fillId="2" borderId="0" xfId="0" applyFont="1" applyFill="1" applyBorder="1" applyAlignment="1" applyProtection="1">
      <alignment horizontal="left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27" fillId="2" borderId="0" xfId="0" applyFont="1" applyFill="1" applyBorder="1" applyAlignment="1" applyProtection="1" quotePrefix="1">
      <alignment horizontal="left"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2" fillId="2" borderId="0" xfId="0" applyFont="1" applyFill="1" applyBorder="1" applyAlignment="1" applyProtection="1">
      <alignment horizontal="left" vertical="center"/>
      <protection/>
    </xf>
    <xf numFmtId="3" fontId="26" fillId="2" borderId="0" xfId="0" applyNumberFormat="1" applyFont="1" applyFill="1" applyBorder="1" applyAlignment="1" applyProtection="1">
      <alignment vertical="center"/>
      <protection/>
    </xf>
    <xf numFmtId="3" fontId="0" fillId="2" borderId="0" xfId="0" applyNumberFormat="1" applyFill="1" applyAlignment="1" applyProtection="1">
      <alignment/>
      <protection/>
    </xf>
    <xf numFmtId="0" fontId="0" fillId="2" borderId="0" xfId="0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/>
      <protection/>
    </xf>
    <xf numFmtId="0" fontId="64" fillId="2" borderId="0" xfId="0" applyFont="1" applyFill="1" applyBorder="1" applyAlignment="1" applyProtection="1" quotePrefix="1">
      <alignment horizontal="left" vertical="center"/>
      <protection/>
    </xf>
    <xf numFmtId="0" fontId="5" fillId="2" borderId="0" xfId="0" applyFont="1" applyFill="1" applyAlignment="1" applyProtection="1">
      <alignment/>
      <protection/>
    </xf>
    <xf numFmtId="3" fontId="26" fillId="2" borderId="9" xfId="24" applyNumberFormat="1" applyFont="1" applyFill="1" applyBorder="1" applyAlignment="1" applyProtection="1">
      <alignment horizontal="center" vertical="center"/>
      <protection/>
    </xf>
    <xf numFmtId="0" fontId="40" fillId="2" borderId="0" xfId="0" applyFont="1" applyFill="1" applyAlignment="1" applyProtection="1" quotePrefix="1">
      <alignment horizontal="center" vertical="center" wrapText="1"/>
      <protection locked="0"/>
    </xf>
    <xf numFmtId="210" fontId="26" fillId="2" borderId="28" xfId="0" applyNumberFormat="1" applyFont="1" applyFill="1" applyBorder="1" applyAlignment="1" applyProtection="1">
      <alignment horizontal="center" vertical="center"/>
      <protection/>
    </xf>
    <xf numFmtId="0" fontId="13" fillId="2" borderId="27" xfId="0" applyFont="1" applyFill="1" applyBorder="1" applyAlignment="1" applyProtection="1">
      <alignment horizontal="center" vertical="center"/>
      <protection/>
    </xf>
    <xf numFmtId="3" fontId="26" fillId="2" borderId="23" xfId="0" applyNumberFormat="1" applyFont="1" applyFill="1" applyBorder="1" applyAlignment="1" applyProtection="1">
      <alignment horizontal="center" vertical="center"/>
      <protection/>
    </xf>
    <xf numFmtId="3" fontId="26" fillId="4" borderId="23" xfId="0" applyNumberFormat="1" applyFont="1" applyFill="1" applyBorder="1" applyAlignment="1" applyProtection="1">
      <alignment horizontal="center" vertical="center"/>
      <protection/>
    </xf>
    <xf numFmtId="0" fontId="13" fillId="2" borderId="29" xfId="0" applyFont="1" applyFill="1" applyBorder="1" applyAlignment="1" applyProtection="1">
      <alignment horizontal="center" vertical="center"/>
      <protection/>
    </xf>
    <xf numFmtId="3" fontId="26" fillId="2" borderId="15" xfId="0" applyNumberFormat="1" applyFont="1" applyFill="1" applyBorder="1" applyAlignment="1" applyProtection="1">
      <alignment horizontal="center" vertical="center"/>
      <protection/>
    </xf>
    <xf numFmtId="3" fontId="26" fillId="4" borderId="15" xfId="0" applyNumberFormat="1" applyFont="1" applyFill="1" applyBorder="1" applyAlignment="1" applyProtection="1">
      <alignment horizontal="center" vertical="center"/>
      <protection/>
    </xf>
    <xf numFmtId="0" fontId="14" fillId="2" borderId="7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3" fillId="2" borderId="8" xfId="0" applyFont="1" applyFill="1" applyBorder="1" applyAlignment="1" applyProtection="1">
      <alignment horizontal="center"/>
      <protection/>
    </xf>
    <xf numFmtId="0" fontId="26" fillId="2" borderId="0" xfId="0" applyFont="1" applyFill="1" applyAlignment="1">
      <alignment/>
    </xf>
    <xf numFmtId="3" fontId="26" fillId="2" borderId="9" xfId="0" applyNumberFormat="1" applyFont="1" applyFill="1" applyBorder="1" applyAlignment="1" applyProtection="1">
      <alignment horizontal="center"/>
      <protection locked="0"/>
    </xf>
    <xf numFmtId="3" fontId="26" fillId="2" borderId="9" xfId="0" applyNumberFormat="1" applyFont="1" applyFill="1" applyBorder="1" applyAlignment="1" applyProtection="1">
      <alignment horizontal="center"/>
      <protection/>
    </xf>
    <xf numFmtId="210" fontId="26" fillId="2" borderId="9" xfId="0" applyNumberFormat="1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>
      <alignment/>
    </xf>
    <xf numFmtId="0" fontId="13" fillId="2" borderId="10" xfId="0" applyFont="1" applyFill="1" applyBorder="1" applyAlignment="1" applyProtection="1">
      <alignment horizontal="center"/>
      <protection/>
    </xf>
    <xf numFmtId="0" fontId="26" fillId="2" borderId="0" xfId="0" applyFont="1" applyFill="1" applyAlignment="1" applyProtection="1">
      <alignment/>
      <protection locked="0"/>
    </xf>
    <xf numFmtId="210" fontId="13" fillId="2" borderId="10" xfId="0" applyNumberFormat="1" applyFont="1" applyFill="1" applyBorder="1" applyAlignment="1" applyProtection="1">
      <alignment horizontal="center"/>
      <protection/>
    </xf>
    <xf numFmtId="210" fontId="13" fillId="2" borderId="28" xfId="0" applyNumberFormat="1" applyFont="1" applyFill="1" applyBorder="1" applyAlignment="1" applyProtection="1">
      <alignment horizontal="center"/>
      <protection/>
    </xf>
    <xf numFmtId="210" fontId="26" fillId="2" borderId="9" xfId="0" applyNumberFormat="1" applyFont="1" applyFill="1" applyBorder="1" applyAlignment="1" applyProtection="1">
      <alignment horizontal="center"/>
      <protection locked="0"/>
    </xf>
    <xf numFmtId="210" fontId="26" fillId="2" borderId="10" xfId="0" applyNumberFormat="1" applyFont="1" applyFill="1" applyBorder="1" applyAlignment="1" applyProtection="1">
      <alignment horizontal="center"/>
      <protection locked="0"/>
    </xf>
    <xf numFmtId="210" fontId="26" fillId="2" borderId="28" xfId="0" applyNumberFormat="1" applyFont="1" applyFill="1" applyBorder="1" applyAlignment="1" applyProtection="1">
      <alignment horizontal="center"/>
      <protection locked="0"/>
    </xf>
    <xf numFmtId="210" fontId="26" fillId="2" borderId="27" xfId="0" applyNumberFormat="1" applyFont="1" applyFill="1" applyBorder="1" applyAlignment="1" applyProtection="1">
      <alignment horizontal="center"/>
      <protection locked="0"/>
    </xf>
    <xf numFmtId="210" fontId="26" fillId="2" borderId="7" xfId="0" applyNumberFormat="1" applyFont="1" applyFill="1" applyBorder="1" applyAlignment="1" applyProtection="1">
      <alignment horizontal="center"/>
      <protection/>
    </xf>
    <xf numFmtId="210" fontId="26" fillId="2" borderId="28" xfId="0" applyNumberFormat="1" applyFont="1" applyFill="1" applyBorder="1" applyAlignment="1" applyProtection="1">
      <alignment horizontal="center"/>
      <protection/>
    </xf>
    <xf numFmtId="210" fontId="26" fillId="2" borderId="27" xfId="0" applyNumberFormat="1" applyFont="1" applyFill="1" applyBorder="1" applyAlignment="1" applyProtection="1">
      <alignment horizontal="center"/>
      <protection/>
    </xf>
    <xf numFmtId="210" fontId="26" fillId="2" borderId="10" xfId="0" applyNumberFormat="1" applyFont="1" applyFill="1" applyBorder="1" applyAlignment="1" applyProtection="1">
      <alignment horizontal="center"/>
      <protection/>
    </xf>
    <xf numFmtId="0" fontId="56" fillId="2" borderId="0" xfId="0" applyFont="1" applyFill="1" applyAlignment="1" applyProtection="1">
      <alignment vertical="center" wrapText="1"/>
      <protection locked="0"/>
    </xf>
    <xf numFmtId="0" fontId="19" fillId="2" borderId="7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3" fontId="16" fillId="2" borderId="10" xfId="0" applyNumberFormat="1" applyFont="1" applyFill="1" applyBorder="1" applyAlignment="1" applyProtection="1">
      <alignment horizontal="center"/>
      <protection/>
    </xf>
    <xf numFmtId="3" fontId="42" fillId="2" borderId="10" xfId="0" applyNumberFormat="1" applyFont="1" applyFill="1" applyBorder="1" applyAlignment="1" applyProtection="1">
      <alignment/>
      <protection/>
    </xf>
    <xf numFmtId="3" fontId="42" fillId="2" borderId="10" xfId="0" applyNumberFormat="1" applyFont="1" applyFill="1" applyBorder="1" applyAlignment="1" applyProtection="1">
      <alignment horizontal="center"/>
      <protection/>
    </xf>
    <xf numFmtId="3" fontId="26" fillId="2" borderId="26" xfId="0" applyNumberFormat="1" applyFont="1" applyFill="1" applyBorder="1" applyAlignment="1" applyProtection="1">
      <alignment horizontal="center"/>
      <protection/>
    </xf>
    <xf numFmtId="0" fontId="11" fillId="2" borderId="7" xfId="0" applyFont="1" applyFill="1" applyBorder="1" applyAlignment="1" quotePrefix="1">
      <alignment/>
    </xf>
    <xf numFmtId="0" fontId="21" fillId="2" borderId="0" xfId="0" applyFont="1" applyFill="1" applyBorder="1" applyAlignment="1" quotePrefix="1">
      <alignment/>
    </xf>
    <xf numFmtId="210" fontId="26" fillId="2" borderId="26" xfId="0" applyNumberFormat="1" applyFont="1" applyFill="1" applyBorder="1" applyAlignment="1" applyProtection="1">
      <alignment horizontal="center"/>
      <protection/>
    </xf>
    <xf numFmtId="0" fontId="13" fillId="2" borderId="7" xfId="0" applyFont="1" applyFill="1" applyBorder="1" applyAlignment="1">
      <alignment horizontal="centerContinuous" vertical="center" wrapText="1"/>
    </xf>
    <xf numFmtId="0" fontId="13" fillId="2" borderId="0" xfId="0" applyFont="1" applyFill="1" applyBorder="1" applyAlignment="1">
      <alignment horizontal="centerContinuous" wrapText="1"/>
    </xf>
    <xf numFmtId="0" fontId="13" fillId="2" borderId="0" xfId="0" applyFont="1" applyFill="1" applyBorder="1" applyAlignment="1">
      <alignment horizontal="centerContinuous" vertical="center" wrapText="1"/>
    </xf>
    <xf numFmtId="210" fontId="13" fillId="2" borderId="7" xfId="0" applyNumberFormat="1" applyFont="1" applyFill="1" applyBorder="1" applyAlignment="1" applyProtection="1">
      <alignment horizontal="center"/>
      <protection/>
    </xf>
    <xf numFmtId="210" fontId="26" fillId="2" borderId="7" xfId="0" applyNumberFormat="1" applyFont="1" applyFill="1" applyBorder="1" applyAlignment="1" applyProtection="1">
      <alignment horizontal="center"/>
      <protection locked="0"/>
    </xf>
    <xf numFmtId="210" fontId="26" fillId="2" borderId="7" xfId="0" applyNumberFormat="1" applyFont="1" applyFill="1" applyBorder="1" applyAlignment="1" applyProtection="1">
      <alignment horizontal="center" vertical="center"/>
      <protection/>
    </xf>
    <xf numFmtId="0" fontId="13" fillId="2" borderId="7" xfId="24" applyFont="1" applyFill="1" applyBorder="1" applyAlignment="1">
      <alignment horizontal="centerContinuous" vertical="center" wrapText="1"/>
      <protection/>
    </xf>
    <xf numFmtId="0" fontId="13" fillId="2" borderId="0" xfId="24" applyFont="1" applyFill="1" applyBorder="1" applyAlignment="1">
      <alignment horizontal="centerContinuous" wrapText="1"/>
      <protection/>
    </xf>
    <xf numFmtId="0" fontId="13" fillId="2" borderId="0" xfId="24" applyFont="1" applyFill="1" applyBorder="1" applyAlignment="1">
      <alignment horizontal="centerContinuous" vertical="center" wrapText="1"/>
      <protection/>
    </xf>
    <xf numFmtId="3" fontId="26" fillId="2" borderId="24" xfId="0" applyNumberFormat="1" applyFont="1" applyFill="1" applyBorder="1" applyAlignment="1" applyProtection="1">
      <alignment horizontal="center" vertical="center"/>
      <protection/>
    </xf>
    <xf numFmtId="0" fontId="13" fillId="2" borderId="7" xfId="0" applyFont="1" applyFill="1" applyBorder="1" applyAlignment="1" applyProtection="1">
      <alignment horizontal="centerContinuous" vertical="center" wrapText="1"/>
      <protection/>
    </xf>
    <xf numFmtId="0" fontId="13" fillId="2" borderId="0" xfId="0" applyFont="1" applyFill="1" applyBorder="1" applyAlignment="1" applyProtection="1">
      <alignment horizontal="centerContinuous" wrapText="1"/>
      <protection/>
    </xf>
    <xf numFmtId="0" fontId="13" fillId="2" borderId="0" xfId="0" applyFont="1" applyFill="1" applyBorder="1" applyAlignment="1" applyProtection="1">
      <alignment horizontal="centerContinuous" vertical="center" wrapText="1"/>
      <protection/>
    </xf>
    <xf numFmtId="3" fontId="39" fillId="2" borderId="30" xfId="22" applyNumberFormat="1" applyFont="1" applyFill="1" applyBorder="1" applyAlignment="1" applyProtection="1">
      <alignment horizontal="center" vertical="center"/>
      <protection locked="0"/>
    </xf>
    <xf numFmtId="3" fontId="39" fillId="2" borderId="31" xfId="22" applyNumberFormat="1" applyFont="1" applyFill="1" applyBorder="1" applyAlignment="1" applyProtection="1">
      <alignment horizontal="center" vertical="center"/>
      <protection locked="0"/>
    </xf>
    <xf numFmtId="0" fontId="39" fillId="2" borderId="32" xfId="22" applyFont="1" applyFill="1" applyBorder="1" applyAlignment="1" applyProtection="1">
      <alignment horizontal="left" vertical="center"/>
      <protection/>
    </xf>
    <xf numFmtId="0" fontId="39" fillId="2" borderId="33" xfId="22" applyFont="1" applyFill="1" applyBorder="1" applyAlignment="1" applyProtection="1" quotePrefix="1">
      <alignment horizontal="left" vertical="center"/>
      <protection/>
    </xf>
    <xf numFmtId="3" fontId="26" fillId="2" borderId="24" xfId="0" applyNumberFormat="1" applyFont="1" applyFill="1" applyBorder="1" applyAlignment="1" applyProtection="1">
      <alignment horizontal="center"/>
      <protection/>
    </xf>
    <xf numFmtId="210" fontId="26" fillId="2" borderId="24" xfId="0" applyNumberFormat="1" applyFont="1" applyFill="1" applyBorder="1" applyAlignment="1" applyProtection="1">
      <alignment horizontal="center"/>
      <protection/>
    </xf>
    <xf numFmtId="0" fontId="16" fillId="2" borderId="0" xfId="24" applyFont="1" applyFill="1" applyBorder="1" applyAlignment="1">
      <alignment/>
      <protection/>
    </xf>
    <xf numFmtId="0" fontId="16" fillId="2" borderId="0" xfId="0" applyFont="1" applyFill="1" applyBorder="1" applyAlignment="1" applyProtection="1">
      <alignment/>
      <protection/>
    </xf>
    <xf numFmtId="0" fontId="21" fillId="2" borderId="0" xfId="0" applyFont="1" applyFill="1" applyBorder="1" applyAlignment="1" applyProtection="1">
      <alignment/>
      <protection/>
    </xf>
    <xf numFmtId="0" fontId="13" fillId="2" borderId="34" xfId="0" applyFont="1" applyFill="1" applyBorder="1" applyAlignment="1" applyProtection="1">
      <alignment horizontal="center"/>
      <protection/>
    </xf>
    <xf numFmtId="3" fontId="26" fillId="2" borderId="23" xfId="0" applyNumberFormat="1" applyFont="1" applyFill="1" applyBorder="1" applyAlignment="1" applyProtection="1">
      <alignment horizontal="center"/>
      <protection locked="0"/>
    </xf>
    <xf numFmtId="3" fontId="26" fillId="2" borderId="23" xfId="0" applyNumberFormat="1" applyFont="1" applyFill="1" applyBorder="1" applyAlignment="1" applyProtection="1">
      <alignment horizontal="center"/>
      <protection/>
    </xf>
    <xf numFmtId="3" fontId="26" fillId="2" borderId="35" xfId="0" applyNumberFormat="1" applyFont="1" applyFill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>
      <alignment/>
    </xf>
    <xf numFmtId="0" fontId="17" fillId="2" borderId="27" xfId="0" applyFont="1" applyFill="1" applyBorder="1" applyAlignment="1">
      <alignment vertical="distributed" textRotation="90" wrapText="1"/>
    </xf>
    <xf numFmtId="0" fontId="13" fillId="2" borderId="27" xfId="0" applyFont="1" applyFill="1" applyBorder="1" applyAlignment="1">
      <alignment vertical="center"/>
    </xf>
    <xf numFmtId="0" fontId="15" fillId="2" borderId="27" xfId="0" applyFont="1" applyFill="1" applyBorder="1" applyAlignment="1">
      <alignment/>
    </xf>
    <xf numFmtId="0" fontId="45" fillId="2" borderId="27" xfId="0" applyFont="1" applyFill="1" applyBorder="1" applyAlignment="1">
      <alignment vertical="distributed" textRotation="90" wrapText="1"/>
    </xf>
    <xf numFmtId="0" fontId="13" fillId="2" borderId="27" xfId="0" applyFont="1" applyFill="1" applyBorder="1" applyAlignment="1">
      <alignment vertical="center" textRotation="90" wrapText="1"/>
    </xf>
    <xf numFmtId="0" fontId="33" fillId="2" borderId="27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 textRotation="90" wrapText="1"/>
    </xf>
    <xf numFmtId="0" fontId="13" fillId="2" borderId="1" xfId="0" applyFont="1" applyFill="1" applyBorder="1" applyAlignment="1" applyProtection="1">
      <alignment horizontal="center"/>
      <protection/>
    </xf>
    <xf numFmtId="3" fontId="26" fillId="2" borderId="24" xfId="0" applyNumberFormat="1" applyFont="1" applyFill="1" applyBorder="1" applyAlignment="1" applyProtection="1">
      <alignment horizontal="center"/>
      <protection locked="0"/>
    </xf>
    <xf numFmtId="3" fontId="26" fillId="2" borderId="10" xfId="0" applyNumberFormat="1" applyFont="1" applyFill="1" applyBorder="1" applyAlignment="1" applyProtection="1">
      <alignment horizontal="center"/>
      <protection locked="0"/>
    </xf>
    <xf numFmtId="3" fontId="26" fillId="2" borderId="10" xfId="0" applyNumberFormat="1" applyFont="1" applyFill="1" applyBorder="1" applyAlignment="1" applyProtection="1">
      <alignment horizontal="center" vertical="center"/>
      <protection/>
    </xf>
    <xf numFmtId="3" fontId="26" fillId="2" borderId="10" xfId="0" applyNumberFormat="1" applyFont="1" applyFill="1" applyBorder="1" applyAlignment="1" applyProtection="1">
      <alignment horizontal="center"/>
      <protection/>
    </xf>
    <xf numFmtId="0" fontId="35" fillId="2" borderId="0" xfId="22" applyFill="1" applyAlignment="1" applyProtection="1">
      <alignment vertical="center" wrapText="1"/>
      <protection/>
    </xf>
    <xf numFmtId="210" fontId="26" fillId="4" borderId="21" xfId="0" applyNumberFormat="1" applyFont="1" applyFill="1" applyBorder="1" applyAlignment="1" applyProtection="1">
      <alignment horizontal="center" vertical="center"/>
      <protection/>
    </xf>
    <xf numFmtId="210" fontId="26" fillId="4" borderId="37" xfId="0" applyNumberFormat="1" applyFont="1" applyFill="1" applyBorder="1" applyAlignment="1" applyProtection="1">
      <alignment horizontal="center" vertical="center"/>
      <protection/>
    </xf>
    <xf numFmtId="3" fontId="26" fillId="4" borderId="17" xfId="0" applyNumberFormat="1" applyFont="1" applyFill="1" applyBorder="1" applyAlignment="1" applyProtection="1">
      <alignment horizontal="center" vertical="center"/>
      <protection/>
    </xf>
    <xf numFmtId="3" fontId="26" fillId="4" borderId="35" xfId="0" applyNumberFormat="1" applyFont="1" applyFill="1" applyBorder="1" applyAlignment="1" applyProtection="1">
      <alignment horizontal="center" vertical="center"/>
      <protection/>
    </xf>
    <xf numFmtId="0" fontId="15" fillId="2" borderId="7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 quotePrefix="1">
      <alignment horizontal="left" vertical="center" wrapText="1"/>
      <protection/>
    </xf>
    <xf numFmtId="210" fontId="5" fillId="4" borderId="21" xfId="0" applyNumberFormat="1" applyFont="1" applyFill="1" applyBorder="1" applyAlignment="1" applyProtection="1">
      <alignment horizontal="center" vertical="center"/>
      <protection/>
    </xf>
    <xf numFmtId="210" fontId="5" fillId="4" borderId="38" xfId="0" applyNumberFormat="1" applyFont="1" applyFill="1" applyBorder="1" applyAlignment="1" applyProtection="1">
      <alignment horizontal="center" vertical="center"/>
      <protection/>
    </xf>
    <xf numFmtId="0" fontId="40" fillId="2" borderId="0" xfId="0" applyFont="1" applyFill="1" applyAlignment="1" applyProtection="1" quotePrefix="1">
      <alignment vertical="center" wrapText="1"/>
      <protection locked="0"/>
    </xf>
    <xf numFmtId="0" fontId="13" fillId="2" borderId="0" xfId="0" applyFont="1" applyFill="1" applyBorder="1" applyAlignment="1" applyProtection="1">
      <alignment horizontal="left" vertical="center"/>
      <protection/>
    </xf>
    <xf numFmtId="0" fontId="54" fillId="2" borderId="0" xfId="22" applyFont="1" applyFill="1" applyAlignment="1" applyProtection="1">
      <alignment vertical="center"/>
      <protection locked="0"/>
    </xf>
    <xf numFmtId="3" fontId="13" fillId="2" borderId="39" xfId="22" applyNumberFormat="1" applyFont="1" applyFill="1" applyBorder="1" applyAlignment="1" applyProtection="1">
      <alignment horizontal="center" vertical="center"/>
      <protection locked="0"/>
    </xf>
    <xf numFmtId="3" fontId="13" fillId="2" borderId="40" xfId="22" applyNumberFormat="1" applyFont="1" applyFill="1" applyBorder="1" applyAlignment="1" applyProtection="1">
      <alignment horizontal="center" vertical="center"/>
      <protection locked="0"/>
    </xf>
    <xf numFmtId="3" fontId="13" fillId="2" borderId="41" xfId="22" applyNumberFormat="1" applyFont="1" applyFill="1" applyBorder="1" applyAlignment="1" applyProtection="1">
      <alignment horizontal="center" vertical="center"/>
      <protection locked="0"/>
    </xf>
    <xf numFmtId="3" fontId="13" fillId="2" borderId="42" xfId="22" applyNumberFormat="1" applyFont="1" applyFill="1" applyBorder="1" applyAlignment="1" applyProtection="1">
      <alignment horizontal="center" vertical="center"/>
      <protection locked="0"/>
    </xf>
    <xf numFmtId="210" fontId="13" fillId="2" borderId="43" xfId="0" applyNumberFormat="1" applyFont="1" applyFill="1" applyBorder="1" applyAlignment="1" applyProtection="1">
      <alignment horizontal="center"/>
      <protection/>
    </xf>
    <xf numFmtId="3" fontId="26" fillId="2" borderId="44" xfId="0" applyNumberFormat="1" applyFont="1" applyFill="1" applyBorder="1" applyAlignment="1" applyProtection="1">
      <alignment horizontal="center"/>
      <protection locked="0"/>
    </xf>
    <xf numFmtId="3" fontId="26" fillId="2" borderId="44" xfId="0" applyNumberFormat="1" applyFont="1" applyFill="1" applyBorder="1" applyAlignment="1" applyProtection="1">
      <alignment horizontal="center" vertical="center"/>
      <protection/>
    </xf>
    <xf numFmtId="3" fontId="26" fillId="2" borderId="44" xfId="0" applyNumberFormat="1" applyFont="1" applyFill="1" applyBorder="1" applyAlignment="1" applyProtection="1">
      <alignment horizontal="center"/>
      <protection/>
    </xf>
    <xf numFmtId="0" fontId="13" fillId="2" borderId="43" xfId="0" applyFont="1" applyFill="1" applyBorder="1" applyAlignment="1" applyProtection="1">
      <alignment horizontal="center" vertical="center"/>
      <protection/>
    </xf>
    <xf numFmtId="3" fontId="26" fillId="2" borderId="45" xfId="0" applyNumberFormat="1" applyFont="1" applyFill="1" applyBorder="1" applyAlignment="1" applyProtection="1">
      <alignment horizontal="center" vertical="center"/>
      <protection locked="0"/>
    </xf>
    <xf numFmtId="3" fontId="26" fillId="2" borderId="46" xfId="0" applyNumberFormat="1" applyFont="1" applyFill="1" applyBorder="1" applyAlignment="1" applyProtection="1">
      <alignment horizontal="center" vertical="center"/>
      <protection locked="0"/>
    </xf>
    <xf numFmtId="3" fontId="26" fillId="2" borderId="47" xfId="0" applyNumberFormat="1" applyFont="1" applyFill="1" applyBorder="1" applyAlignment="1" applyProtection="1">
      <alignment horizontal="center" vertical="center"/>
      <protection locked="0"/>
    </xf>
    <xf numFmtId="3" fontId="26" fillId="2" borderId="48" xfId="0" applyNumberFormat="1" applyFont="1" applyFill="1" applyBorder="1" applyAlignment="1" applyProtection="1">
      <alignment horizontal="center" vertical="center"/>
      <protection locked="0"/>
    </xf>
    <xf numFmtId="210" fontId="26" fillId="2" borderId="4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/>
    </xf>
    <xf numFmtId="0" fontId="13" fillId="2" borderId="34" xfId="0" applyFont="1" applyFill="1" applyBorder="1" applyAlignment="1" applyProtection="1">
      <alignment horizontal="center" vertical="center"/>
      <protection/>
    </xf>
    <xf numFmtId="3" fontId="26" fillId="4" borderId="44" xfId="0" applyNumberFormat="1" applyFont="1" applyFill="1" applyBorder="1" applyAlignment="1" applyProtection="1">
      <alignment horizontal="center" vertical="center"/>
      <protection/>
    </xf>
    <xf numFmtId="3" fontId="26" fillId="4" borderId="49" xfId="0" applyNumberFormat="1" applyFont="1" applyFill="1" applyBorder="1" applyAlignment="1" applyProtection="1">
      <alignment horizontal="center" vertical="center"/>
      <protection/>
    </xf>
    <xf numFmtId="210" fontId="26" fillId="2" borderId="5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quotePrefix="1">
      <alignment horizontal="left" vertical="center" wrapText="1"/>
    </xf>
    <xf numFmtId="3" fontId="22" fillId="2" borderId="0" xfId="0" applyNumberFormat="1" applyFont="1" applyFill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/>
    </xf>
    <xf numFmtId="0" fontId="39" fillId="2" borderId="0" xfId="22" applyFont="1" applyFill="1" applyAlignment="1" applyProtection="1">
      <alignment horizontal="center" vertical="center" wrapText="1"/>
      <protection locked="0"/>
    </xf>
    <xf numFmtId="0" fontId="27" fillId="2" borderId="0" xfId="22" applyFont="1" applyFill="1" applyAlignment="1" applyProtection="1" quotePrefix="1">
      <alignment horizontal="justify" vertical="center" wrapText="1"/>
      <protection/>
    </xf>
    <xf numFmtId="0" fontId="70" fillId="2" borderId="0" xfId="0" applyFont="1" applyFill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>
      <alignment horizontal="centerContinuous" vertical="center"/>
    </xf>
    <xf numFmtId="0" fontId="16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/>
      <protection/>
    </xf>
    <xf numFmtId="210" fontId="26" fillId="2" borderId="0" xfId="0" applyNumberFormat="1" applyFont="1" applyFill="1" applyBorder="1" applyAlignment="1" applyProtection="1">
      <alignment horizontal="center" vertical="center"/>
      <protection locked="0"/>
    </xf>
    <xf numFmtId="3" fontId="26" fillId="2" borderId="0" xfId="0" applyNumberFormat="1" applyFont="1" applyFill="1" applyBorder="1" applyAlignment="1" applyProtection="1">
      <alignment horizontal="center"/>
      <protection locked="0"/>
    </xf>
    <xf numFmtId="3" fontId="26" fillId="2" borderId="0" xfId="0" applyNumberFormat="1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 horizontal="left" vertical="center" wrapText="1"/>
      <protection/>
    </xf>
    <xf numFmtId="210" fontId="26" fillId="2" borderId="0" xfId="0" applyNumberFormat="1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quotePrefix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210" fontId="26" fillId="2" borderId="0" xfId="0" applyNumberFormat="1" applyFont="1" applyFill="1" applyBorder="1" applyAlignment="1" applyProtection="1">
      <alignment horizontal="center"/>
      <protection locked="0"/>
    </xf>
    <xf numFmtId="0" fontId="26" fillId="2" borderId="0" xfId="24" applyFont="1" applyFill="1" applyBorder="1" applyAlignment="1">
      <alignment horizontal="centerContinuous" vertical="center"/>
      <protection/>
    </xf>
    <xf numFmtId="0" fontId="16" fillId="2" borderId="0" xfId="24" applyFont="1" applyFill="1" applyBorder="1" applyAlignment="1">
      <alignment horizontal="center" vertical="center"/>
      <protection/>
    </xf>
    <xf numFmtId="0" fontId="13" fillId="2" borderId="0" xfId="24" applyFont="1" applyFill="1" applyBorder="1" applyAlignment="1" applyProtection="1">
      <alignment horizontal="center" vertical="center"/>
      <protection/>
    </xf>
    <xf numFmtId="210" fontId="26" fillId="2" borderId="0" xfId="24" applyNumberFormat="1" applyFont="1" applyFill="1" applyBorder="1" applyAlignment="1" applyProtection="1">
      <alignment horizontal="center" vertical="center"/>
      <protection/>
    </xf>
    <xf numFmtId="0" fontId="27" fillId="2" borderId="0" xfId="24" applyFont="1" applyFill="1" applyBorder="1" applyAlignment="1" applyProtection="1" quotePrefix="1">
      <alignment horizontal="justify" vertical="center" wrapText="1"/>
      <protection/>
    </xf>
    <xf numFmtId="0" fontId="13" fillId="2" borderId="0" xfId="0" applyFont="1" applyFill="1" applyBorder="1" applyAlignment="1" applyProtection="1" quotePrefix="1">
      <alignment horizontal="justify" vertical="center" wrapText="1"/>
      <protection/>
    </xf>
    <xf numFmtId="0" fontId="16" fillId="2" borderId="0" xfId="0" applyFont="1" applyFill="1" applyBorder="1" applyAlignment="1" applyProtection="1" quotePrefix="1">
      <alignment horizontal="center" vertical="center" wrapText="1"/>
      <protection/>
    </xf>
    <xf numFmtId="0" fontId="16" fillId="2" borderId="0" xfId="0" applyFont="1" applyFill="1" applyBorder="1" applyAlignment="1" applyProtection="1">
      <alignment horizontal="center" vertical="center" wrapText="1"/>
      <protection/>
    </xf>
    <xf numFmtId="210" fontId="69" fillId="2" borderId="0" xfId="0" applyNumberFormat="1" applyFont="1" applyFill="1" applyBorder="1" applyAlignment="1" applyProtection="1">
      <alignment horizontal="center" vertical="center"/>
      <protection locked="0"/>
    </xf>
    <xf numFmtId="210" fontId="63" fillId="2" borderId="9" xfId="0" applyNumberFormat="1" applyFont="1" applyFill="1" applyBorder="1" applyAlignment="1" applyProtection="1">
      <alignment horizontal="center" vertical="center"/>
      <protection locked="0"/>
    </xf>
    <xf numFmtId="0" fontId="54" fillId="2" borderId="0" xfId="0" applyFont="1" applyFill="1" applyBorder="1" applyAlignment="1" applyProtection="1">
      <alignment vertical="center"/>
      <protection/>
    </xf>
    <xf numFmtId="210" fontId="13" fillId="2" borderId="34" xfId="0" applyNumberFormat="1" applyFont="1" applyFill="1" applyBorder="1" applyAlignment="1" applyProtection="1">
      <alignment horizontal="center"/>
      <protection/>
    </xf>
    <xf numFmtId="3" fontId="26" fillId="2" borderId="26" xfId="0" applyNumberFormat="1" applyFont="1" applyFill="1" applyBorder="1" applyAlignment="1" applyProtection="1">
      <alignment horizontal="center" vertical="center"/>
      <protection locked="0"/>
    </xf>
    <xf numFmtId="210" fontId="26" fillId="2" borderId="26" xfId="0" applyNumberFormat="1" applyFont="1" applyFill="1" applyBorder="1" applyAlignment="1" applyProtection="1">
      <alignment horizontal="center" vertical="center"/>
      <protection locked="0"/>
    </xf>
    <xf numFmtId="3" fontId="26" fillId="2" borderId="27" xfId="0" applyNumberFormat="1" applyFont="1" applyFill="1" applyBorder="1" applyAlignment="1" applyProtection="1">
      <alignment horizontal="center" vertical="center"/>
      <protection/>
    </xf>
    <xf numFmtId="3" fontId="26" fillId="2" borderId="38" xfId="0" applyNumberFormat="1" applyFont="1" applyFill="1" applyBorder="1" applyAlignment="1" applyProtection="1">
      <alignment horizontal="center" vertical="center"/>
      <protection locked="0"/>
    </xf>
    <xf numFmtId="210" fontId="26" fillId="2" borderId="51" xfId="0" applyNumberFormat="1" applyFont="1" applyFill="1" applyBorder="1" applyAlignment="1" applyProtection="1">
      <alignment horizontal="center" vertical="center"/>
      <protection locked="0"/>
    </xf>
    <xf numFmtId="0" fontId="39" fillId="2" borderId="33" xfId="22" applyFont="1" applyFill="1" applyBorder="1" applyAlignment="1" applyProtection="1">
      <alignment horizontal="left" vertical="center"/>
      <protection/>
    </xf>
    <xf numFmtId="0" fontId="35" fillId="2" borderId="0" xfId="22" applyFill="1" applyAlignment="1" applyProtection="1">
      <alignment vertical="center"/>
      <protection locked="0"/>
    </xf>
    <xf numFmtId="0" fontId="39" fillId="2" borderId="52" xfId="22" applyFont="1" applyFill="1" applyBorder="1" applyAlignment="1" applyProtection="1" quotePrefix="1">
      <alignment horizontal="left" vertical="center"/>
      <protection/>
    </xf>
    <xf numFmtId="0" fontId="41" fillId="2" borderId="53" xfId="22" applyFont="1" applyFill="1" applyBorder="1" applyAlignment="1" applyProtection="1">
      <alignment horizontal="left" vertical="center"/>
      <protection/>
    </xf>
    <xf numFmtId="0" fontId="41" fillId="2" borderId="0" xfId="22" applyFont="1" applyFill="1" applyBorder="1" applyAlignment="1" applyProtection="1">
      <alignment/>
      <protection/>
    </xf>
    <xf numFmtId="210" fontId="39" fillId="2" borderId="11" xfId="22" applyNumberFormat="1" applyFont="1" applyFill="1" applyBorder="1" applyAlignment="1" applyProtection="1">
      <alignment horizontal="center" vertical="center"/>
      <protection locked="0"/>
    </xf>
    <xf numFmtId="0" fontId="39" fillId="2" borderId="11" xfId="22" applyFont="1" applyFill="1" applyBorder="1" applyAlignment="1" applyProtection="1" quotePrefix="1">
      <alignment horizontal="center" vertical="center" wrapText="1"/>
      <protection/>
    </xf>
    <xf numFmtId="0" fontId="39" fillId="2" borderId="11" xfId="22" applyFont="1" applyFill="1" applyBorder="1" applyAlignment="1" applyProtection="1">
      <alignment horizontal="center" vertical="center" wrapText="1"/>
      <protection/>
    </xf>
    <xf numFmtId="0" fontId="39" fillId="2" borderId="0" xfId="22" applyFont="1" applyFill="1" applyAlignment="1" applyProtection="1">
      <alignment vertical="center" wrapText="1"/>
      <protection locked="0"/>
    </xf>
    <xf numFmtId="3" fontId="26" fillId="2" borderId="54" xfId="0" applyNumberFormat="1" applyFont="1" applyFill="1" applyBorder="1" applyAlignment="1" applyProtection="1">
      <alignment horizontal="center" vertical="center"/>
      <protection locked="0"/>
    </xf>
    <xf numFmtId="210" fontId="26" fillId="2" borderId="55" xfId="0" applyNumberFormat="1" applyFont="1" applyFill="1" applyBorder="1" applyAlignment="1" applyProtection="1">
      <alignment horizontal="center" vertical="center"/>
      <protection locked="0"/>
    </xf>
    <xf numFmtId="210" fontId="26" fillId="2" borderId="56" xfId="0" applyNumberFormat="1" applyFont="1" applyFill="1" applyBorder="1" applyAlignment="1" applyProtection="1">
      <alignment horizontal="center" vertical="center"/>
      <protection locked="0"/>
    </xf>
    <xf numFmtId="210" fontId="26" fillId="2" borderId="57" xfId="0" applyNumberFormat="1" applyFont="1" applyFill="1" applyBorder="1" applyAlignment="1" applyProtection="1">
      <alignment horizontal="center" vertical="center"/>
      <protection locked="0"/>
    </xf>
    <xf numFmtId="3" fontId="39" fillId="2" borderId="58" xfId="22" applyNumberFormat="1" applyFont="1" applyFill="1" applyBorder="1" applyAlignment="1" applyProtection="1">
      <alignment horizontal="center" vertical="center"/>
      <protection locked="0"/>
    </xf>
    <xf numFmtId="210" fontId="26" fillId="2" borderId="59" xfId="0" applyNumberFormat="1" applyFont="1" applyFill="1" applyBorder="1" applyAlignment="1" applyProtection="1">
      <alignment horizontal="center" vertical="center"/>
      <protection locked="0"/>
    </xf>
    <xf numFmtId="210" fontId="39" fillId="2" borderId="32" xfId="22" applyNumberFormat="1" applyFont="1" applyFill="1" applyBorder="1" applyAlignment="1" applyProtection="1">
      <alignment horizontal="center" vertical="center"/>
      <protection locked="0"/>
    </xf>
    <xf numFmtId="210" fontId="26" fillId="2" borderId="33" xfId="0" applyNumberFormat="1" applyFont="1" applyFill="1" applyBorder="1" applyAlignment="1" applyProtection="1">
      <alignment horizontal="center" vertical="center"/>
      <protection locked="0"/>
    </xf>
    <xf numFmtId="210" fontId="26" fillId="2" borderId="53" xfId="0" applyNumberFormat="1" applyFont="1" applyFill="1" applyBorder="1" applyAlignment="1" applyProtection="1">
      <alignment horizontal="center" vertical="center"/>
      <protection locked="0"/>
    </xf>
    <xf numFmtId="210" fontId="26" fillId="2" borderId="60" xfId="0" applyNumberFormat="1" applyFont="1" applyFill="1" applyBorder="1" applyAlignment="1" applyProtection="1">
      <alignment horizontal="center" vertical="center"/>
      <protection locked="0"/>
    </xf>
    <xf numFmtId="3" fontId="13" fillId="2" borderId="61" xfId="22" applyNumberFormat="1" applyFont="1" applyFill="1" applyBorder="1" applyAlignment="1" applyProtection="1">
      <alignment horizontal="center" vertical="center"/>
      <protection locked="0"/>
    </xf>
    <xf numFmtId="3" fontId="13" fillId="2" borderId="62" xfId="22" applyNumberFormat="1" applyFont="1" applyFill="1" applyBorder="1" applyAlignment="1" applyProtection="1">
      <alignment horizontal="center" vertical="center"/>
      <protection locked="0"/>
    </xf>
    <xf numFmtId="3" fontId="26" fillId="2" borderId="63" xfId="0" applyNumberFormat="1" applyFont="1" applyFill="1" applyBorder="1" applyAlignment="1" applyProtection="1">
      <alignment horizontal="center" vertical="center"/>
      <protection locked="0"/>
    </xf>
    <xf numFmtId="3" fontId="26" fillId="2" borderId="64" xfId="0" applyNumberFormat="1" applyFont="1" applyFill="1" applyBorder="1" applyAlignment="1" applyProtection="1">
      <alignment horizontal="center" vertical="center"/>
      <protection locked="0"/>
    </xf>
    <xf numFmtId="3" fontId="26" fillId="2" borderId="65" xfId="0" applyNumberFormat="1" applyFont="1" applyFill="1" applyBorder="1" applyAlignment="1" applyProtection="1">
      <alignment horizontal="center" vertical="center"/>
      <protection locked="0"/>
    </xf>
    <xf numFmtId="3" fontId="13" fillId="2" borderId="66" xfId="22" applyNumberFormat="1" applyFont="1" applyFill="1" applyBorder="1" applyAlignment="1" applyProtection="1">
      <alignment horizontal="center" vertical="center"/>
      <protection locked="0"/>
    </xf>
    <xf numFmtId="3" fontId="26" fillId="4" borderId="67" xfId="0" applyNumberFormat="1" applyFont="1" applyFill="1" applyBorder="1" applyAlignment="1" applyProtection="1">
      <alignment horizontal="center" vertical="center"/>
      <protection locked="0"/>
    </xf>
    <xf numFmtId="3" fontId="26" fillId="4" borderId="68" xfId="0" applyNumberFormat="1" applyFont="1" applyFill="1" applyBorder="1" applyAlignment="1" applyProtection="1">
      <alignment horizontal="center" vertical="center"/>
      <protection locked="0"/>
    </xf>
    <xf numFmtId="0" fontId="35" fillId="5" borderId="0" xfId="22" applyFill="1" applyProtection="1">
      <alignment/>
      <protection locked="0"/>
    </xf>
    <xf numFmtId="0" fontId="59" fillId="5" borderId="0" xfId="22" applyFont="1" applyFill="1" applyAlignment="1" applyProtection="1">
      <alignment horizontal="right"/>
      <protection locked="0"/>
    </xf>
    <xf numFmtId="0" fontId="39" fillId="2" borderId="0" xfId="22" applyFont="1" applyFill="1" applyProtection="1">
      <alignment/>
      <protection locked="0"/>
    </xf>
    <xf numFmtId="0" fontId="60" fillId="2" borderId="0" xfId="0" applyFont="1" applyFill="1" applyBorder="1" applyAlignment="1" applyProtection="1" quotePrefix="1">
      <alignment horizontal="right" vertical="center"/>
      <protection locked="0"/>
    </xf>
    <xf numFmtId="0" fontId="11" fillId="2" borderId="0" xfId="22" applyFont="1" applyFill="1" applyProtection="1">
      <alignment/>
      <protection locked="0"/>
    </xf>
    <xf numFmtId="0" fontId="13" fillId="2" borderId="0" xfId="22" applyFont="1" applyFill="1" applyProtection="1">
      <alignment/>
      <protection locked="0"/>
    </xf>
    <xf numFmtId="0" fontId="63" fillId="2" borderId="0" xfId="22" applyFont="1" applyFill="1" applyProtection="1">
      <alignment/>
      <protection locked="0"/>
    </xf>
    <xf numFmtId="0" fontId="59" fillId="2" borderId="0" xfId="22" applyFont="1" applyFill="1" applyAlignment="1" applyProtection="1">
      <alignment horizontal="right"/>
      <protection locked="0"/>
    </xf>
    <xf numFmtId="0" fontId="21" fillId="2" borderId="0" xfId="22" applyFont="1" applyFill="1" applyAlignment="1" applyProtection="1" quotePrefix="1">
      <alignment horizontal="center"/>
      <protection locked="0"/>
    </xf>
    <xf numFmtId="0" fontId="21" fillId="2" borderId="0" xfId="22" applyFont="1" applyFill="1" applyAlignment="1" applyProtection="1">
      <alignment horizontal="center"/>
      <protection locked="0"/>
    </xf>
    <xf numFmtId="0" fontId="13" fillId="2" borderId="0" xfId="22" applyFont="1" applyFill="1" applyBorder="1" applyProtection="1">
      <alignment/>
      <protection locked="0"/>
    </xf>
    <xf numFmtId="0" fontId="43" fillId="2" borderId="0" xfId="22" applyFont="1" applyFill="1" applyProtection="1">
      <alignment/>
      <protection locked="0"/>
    </xf>
    <xf numFmtId="0" fontId="60" fillId="2" borderId="0" xfId="0" applyFont="1" applyFill="1" applyAlignment="1" applyProtection="1" quotePrefix="1">
      <alignment horizontal="right" vertical="center"/>
      <protection locked="0"/>
    </xf>
    <xf numFmtId="0" fontId="21" fillId="2" borderId="0" xfId="22" applyFont="1" applyFill="1" applyAlignment="1" applyProtection="1" quotePrefix="1">
      <alignment/>
      <protection locked="0"/>
    </xf>
    <xf numFmtId="0" fontId="21" fillId="2" borderId="0" xfId="22" applyFont="1" applyFill="1" applyAlignment="1" applyProtection="1">
      <alignment/>
      <protection locked="0"/>
    </xf>
    <xf numFmtId="0" fontId="16" fillId="2" borderId="0" xfId="22" applyFont="1" applyFill="1" applyAlignment="1" applyProtection="1">
      <alignment/>
      <protection locked="0"/>
    </xf>
    <xf numFmtId="0" fontId="16" fillId="2" borderId="0" xfId="22" applyFont="1" applyFill="1" applyBorder="1" applyAlignment="1" applyProtection="1">
      <alignment vertical="center" wrapText="1"/>
      <protection locked="0"/>
    </xf>
    <xf numFmtId="1" fontId="65" fillId="2" borderId="0" xfId="0" applyNumberFormat="1" applyFont="1" applyFill="1" applyAlignment="1" applyProtection="1" quotePrefix="1">
      <alignment horizontal="right" vertical="center"/>
      <protection locked="0"/>
    </xf>
    <xf numFmtId="0" fontId="17" fillId="2" borderId="0" xfId="22" applyFont="1" applyFill="1" applyProtection="1">
      <alignment/>
      <protection locked="0"/>
    </xf>
    <xf numFmtId="1" fontId="66" fillId="2" borderId="0" xfId="22" applyNumberFormat="1" applyFont="1" applyFill="1" applyAlignment="1" applyProtection="1">
      <alignment horizontal="right"/>
      <protection locked="0"/>
    </xf>
    <xf numFmtId="0" fontId="57" fillId="2" borderId="0" xfId="22" applyFont="1" applyFill="1" applyAlignment="1" applyProtection="1">
      <alignment vertical="center"/>
      <protection locked="0"/>
    </xf>
    <xf numFmtId="0" fontId="21" fillId="2" borderId="0" xfId="22" applyFont="1" applyFill="1" applyAlignment="1" applyProtection="1">
      <alignment horizontal="left"/>
      <protection locked="0"/>
    </xf>
    <xf numFmtId="0" fontId="8" fillId="2" borderId="0" xfId="22" applyFont="1" applyFill="1" applyBorder="1" applyAlignment="1" applyProtection="1">
      <alignment vertical="center" wrapText="1"/>
      <protection locked="0"/>
    </xf>
    <xf numFmtId="0" fontId="59" fillId="2" borderId="12" xfId="22" applyFont="1" applyFill="1" applyBorder="1" applyAlignment="1" applyProtection="1">
      <alignment horizontal="right"/>
      <protection locked="0"/>
    </xf>
    <xf numFmtId="0" fontId="17" fillId="2" borderId="13" xfId="22" applyFont="1" applyFill="1" applyBorder="1" applyProtection="1">
      <alignment/>
      <protection locked="0"/>
    </xf>
    <xf numFmtId="0" fontId="21" fillId="2" borderId="13" xfId="22" applyFont="1" applyFill="1" applyBorder="1" applyAlignment="1" applyProtection="1">
      <alignment horizontal="left"/>
      <protection locked="0"/>
    </xf>
    <xf numFmtId="0" fontId="8" fillId="2" borderId="13" xfId="22" applyFont="1" applyFill="1" applyBorder="1" applyAlignment="1" applyProtection="1">
      <alignment horizontal="center" vertical="center" wrapText="1"/>
      <protection locked="0"/>
    </xf>
    <xf numFmtId="0" fontId="17" fillId="2" borderId="14" xfId="22" applyFont="1" applyFill="1" applyBorder="1" applyProtection="1">
      <alignment/>
      <protection locked="0"/>
    </xf>
    <xf numFmtId="0" fontId="59" fillId="2" borderId="11" xfId="22" applyFont="1" applyFill="1" applyBorder="1" applyAlignment="1" applyProtection="1">
      <alignment horizontal="right"/>
      <protection locked="0"/>
    </xf>
    <xf numFmtId="0" fontId="17" fillId="2" borderId="15" xfId="22" applyFont="1" applyFill="1" applyBorder="1" applyProtection="1">
      <alignment/>
      <protection locked="0"/>
    </xf>
    <xf numFmtId="0" fontId="17" fillId="2" borderId="0" xfId="22" applyFont="1" applyFill="1" applyBorder="1" applyProtection="1">
      <alignment/>
      <protection locked="0"/>
    </xf>
    <xf numFmtId="0" fontId="21" fillId="2" borderId="0" xfId="22" applyFont="1" applyFill="1" applyBorder="1" applyAlignment="1" applyProtection="1">
      <alignment horizontal="left"/>
      <protection locked="0"/>
    </xf>
    <xf numFmtId="0" fontId="8" fillId="2" borderId="0" xfId="22" applyFont="1" applyFill="1" applyBorder="1" applyAlignment="1" applyProtection="1">
      <alignment horizontal="center" vertical="center" wrapText="1"/>
      <protection locked="0"/>
    </xf>
    <xf numFmtId="0" fontId="17" fillId="2" borderId="0" xfId="22" applyFont="1" applyFill="1" applyBorder="1" applyAlignment="1" applyProtection="1">
      <alignment/>
      <protection locked="0"/>
    </xf>
    <xf numFmtId="0" fontId="16" fillId="2" borderId="0" xfId="22" applyFont="1" applyFill="1" applyBorder="1" applyAlignment="1" applyProtection="1">
      <alignment horizontal="justify" vertical="center"/>
      <protection locked="0"/>
    </xf>
    <xf numFmtId="0" fontId="13" fillId="2" borderId="63" xfId="22" applyFont="1" applyFill="1" applyBorder="1" applyAlignment="1" applyProtection="1">
      <alignment horizontal="center" vertical="center" wrapText="1"/>
      <protection locked="0"/>
    </xf>
    <xf numFmtId="208" fontId="16" fillId="2" borderId="0" xfId="22" applyNumberFormat="1" applyFont="1" applyFill="1" applyBorder="1" applyAlignment="1" applyProtection="1">
      <alignment horizontal="right"/>
      <protection locked="0"/>
    </xf>
    <xf numFmtId="208" fontId="18" fillId="2" borderId="0" xfId="22" applyNumberFormat="1" applyFont="1" applyFill="1" applyBorder="1" applyAlignment="1" applyProtection="1">
      <alignment horizontal="right"/>
      <protection locked="0"/>
    </xf>
    <xf numFmtId="0" fontId="13" fillId="2" borderId="0" xfId="22" applyFont="1" applyFill="1" applyBorder="1" applyAlignment="1" applyProtection="1">
      <alignment/>
      <protection locked="0"/>
    </xf>
    <xf numFmtId="0" fontId="16" fillId="2" borderId="0" xfId="22" applyFont="1" applyFill="1" applyBorder="1" applyAlignment="1" applyProtection="1" quotePrefix="1">
      <alignment horizontal="left" vertical="center"/>
      <protection locked="0"/>
    </xf>
    <xf numFmtId="0" fontId="13" fillId="2" borderId="69" xfId="22" applyFont="1" applyFill="1" applyBorder="1" applyAlignment="1" applyProtection="1">
      <alignment horizontal="center" vertical="center" wrapText="1"/>
      <protection locked="0"/>
    </xf>
    <xf numFmtId="0" fontId="13" fillId="2" borderId="0" xfId="22" applyFont="1" applyFill="1" applyBorder="1" applyAlignment="1" applyProtection="1">
      <alignment horizontal="center" vertical="center" wrapText="1"/>
      <protection locked="0"/>
    </xf>
    <xf numFmtId="0" fontId="13" fillId="2" borderId="0" xfId="22" applyFont="1" applyFill="1" applyBorder="1" applyAlignment="1" applyProtection="1">
      <alignment horizontal="justify"/>
      <protection locked="0"/>
    </xf>
    <xf numFmtId="3" fontId="13" fillId="2" borderId="0" xfId="22" applyNumberFormat="1" applyFont="1" applyFill="1" applyBorder="1" applyAlignment="1" applyProtection="1">
      <alignment horizontal="center" vertical="center"/>
      <protection locked="0"/>
    </xf>
    <xf numFmtId="0" fontId="27" fillId="2" borderId="0" xfId="22" applyFont="1" applyFill="1" applyBorder="1" applyAlignment="1" applyProtection="1" quotePrefix="1">
      <alignment horizontal="left"/>
      <protection locked="0"/>
    </xf>
    <xf numFmtId="0" fontId="13" fillId="2" borderId="0" xfId="22" applyFont="1" applyFill="1" applyBorder="1" applyAlignment="1" applyProtection="1">
      <alignment wrapText="1"/>
      <protection locked="0"/>
    </xf>
    <xf numFmtId="0" fontId="13" fillId="2" borderId="70" xfId="22" applyFont="1" applyFill="1" applyBorder="1" applyAlignment="1" applyProtection="1">
      <alignment horizontal="center" vertical="center" wrapText="1"/>
      <protection locked="0"/>
    </xf>
    <xf numFmtId="0" fontId="13" fillId="2" borderId="71" xfId="22" applyFont="1" applyFill="1" applyBorder="1" applyAlignment="1" applyProtection="1">
      <alignment horizontal="center" vertical="center" wrapText="1"/>
      <protection locked="0"/>
    </xf>
    <xf numFmtId="0" fontId="13" fillId="2" borderId="72" xfId="22" applyFont="1" applyFill="1" applyBorder="1" applyAlignment="1" applyProtection="1">
      <alignment horizontal="center" vertical="center" wrapText="1"/>
      <protection locked="0"/>
    </xf>
    <xf numFmtId="0" fontId="68" fillId="2" borderId="0" xfId="22" applyFont="1" applyFill="1" applyBorder="1" applyAlignment="1" applyProtection="1">
      <alignment horizontal="justify"/>
      <protection locked="0"/>
    </xf>
    <xf numFmtId="0" fontId="68" fillId="2" borderId="0" xfId="22" applyFont="1" applyFill="1" applyBorder="1" applyProtection="1">
      <alignment/>
      <protection locked="0"/>
    </xf>
    <xf numFmtId="0" fontId="68" fillId="2" borderId="0" xfId="22" applyFont="1" applyFill="1" applyBorder="1" applyAlignment="1" applyProtection="1">
      <alignment/>
      <protection locked="0"/>
    </xf>
    <xf numFmtId="0" fontId="59" fillId="2" borderId="18" xfId="22" applyFont="1" applyFill="1" applyBorder="1" applyAlignment="1" applyProtection="1">
      <alignment horizontal="right"/>
      <protection locked="0"/>
    </xf>
    <xf numFmtId="0" fontId="17" fillId="2" borderId="19" xfId="22" applyFont="1" applyFill="1" applyBorder="1" applyProtection="1">
      <alignment/>
      <protection locked="0"/>
    </xf>
    <xf numFmtId="0" fontId="17" fillId="2" borderId="20" xfId="22" applyFont="1" applyFill="1" applyBorder="1" applyProtection="1">
      <alignment/>
      <protection locked="0"/>
    </xf>
    <xf numFmtId="0" fontId="59" fillId="2" borderId="0" xfId="22" applyFont="1" applyFill="1" applyBorder="1" applyAlignment="1" applyProtection="1">
      <alignment horizontal="right"/>
      <protection locked="0"/>
    </xf>
    <xf numFmtId="0" fontId="35" fillId="2" borderId="0" xfId="22" applyFill="1" applyBorder="1" applyProtection="1">
      <alignment/>
      <protection locked="0"/>
    </xf>
    <xf numFmtId="0" fontId="13" fillId="2" borderId="0" xfId="22" applyFont="1" applyFill="1" applyBorder="1" applyAlignment="1" applyProtection="1" quotePrefix="1">
      <alignment vertical="center" wrapText="1"/>
      <protection locked="0"/>
    </xf>
    <xf numFmtId="0" fontId="35" fillId="5" borderId="0" xfId="22" applyFill="1" applyAlignment="1" applyProtection="1">
      <alignment vertical="center"/>
      <protection locked="0"/>
    </xf>
    <xf numFmtId="0" fontId="35" fillId="2" borderId="0" xfId="22" applyFill="1" applyAlignment="1" applyProtection="1">
      <alignment vertical="center"/>
      <protection/>
    </xf>
    <xf numFmtId="0" fontId="73" fillId="2" borderId="0" xfId="22" applyFont="1" applyFill="1" applyAlignment="1" applyProtection="1">
      <alignment vertical="center"/>
      <protection/>
    </xf>
    <xf numFmtId="0" fontId="73" fillId="2" borderId="0" xfId="22" applyFont="1" applyFill="1" applyAlignment="1" applyProtection="1" quotePrefix="1">
      <alignment horizontal="left" vertical="center"/>
      <protection/>
    </xf>
    <xf numFmtId="0" fontId="50" fillId="2" borderId="0" xfId="0" applyFont="1" applyFill="1" applyAlignment="1" applyProtection="1">
      <alignment horizontal="centerContinuous" vertical="center"/>
      <protection locked="0"/>
    </xf>
    <xf numFmtId="0" fontId="11" fillId="2" borderId="0" xfId="0" applyFont="1" applyFill="1" applyAlignment="1" applyProtection="1">
      <alignment horizontal="centerContinuous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Alignment="1" applyProtection="1">
      <alignment horizontal="centerContinuous" vertical="center"/>
      <protection locked="0"/>
    </xf>
    <xf numFmtId="0" fontId="49" fillId="2" borderId="0" xfId="0" applyFont="1" applyFill="1" applyAlignment="1" applyProtection="1" quotePrefix="1">
      <alignment vertical="center"/>
      <protection locked="0"/>
    </xf>
    <xf numFmtId="0" fontId="46" fillId="2" borderId="0" xfId="0" applyFont="1" applyFill="1" applyAlignment="1" applyProtection="1">
      <alignment horizontal="centerContinuous" vertical="center"/>
      <protection locked="0"/>
    </xf>
    <xf numFmtId="3" fontId="48" fillId="2" borderId="0" xfId="0" applyNumberFormat="1" applyFont="1" applyFill="1" applyAlignment="1" applyProtection="1">
      <alignment vertical="center"/>
      <protection locked="0"/>
    </xf>
    <xf numFmtId="3" fontId="46" fillId="2" borderId="0" xfId="0" applyNumberFormat="1" applyFont="1" applyFill="1" applyAlignment="1" applyProtection="1">
      <alignment horizontal="centerContinuous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47" fillId="2" borderId="0" xfId="0" applyFont="1" applyFill="1" applyBorder="1" applyAlignment="1" applyProtection="1" quotePrefix="1">
      <alignment horizontal="left" vertical="center"/>
      <protection locked="0"/>
    </xf>
    <xf numFmtId="0" fontId="49" fillId="2" borderId="0" xfId="0" applyFont="1" applyFill="1" applyAlignment="1" applyProtection="1">
      <alignment vertical="center"/>
      <protection locked="0"/>
    </xf>
    <xf numFmtId="0" fontId="49" fillId="2" borderId="0" xfId="0" applyFont="1" applyFill="1" applyAlignment="1" applyProtection="1">
      <alignment horizontal="left" vertical="center"/>
      <protection locked="0"/>
    </xf>
    <xf numFmtId="0" fontId="44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3" fillId="2" borderId="0" xfId="22" applyFont="1" applyFill="1" applyBorder="1" applyAlignment="1" applyProtection="1" quotePrefix="1">
      <alignment horizontal="left"/>
      <protection locked="0"/>
    </xf>
    <xf numFmtId="4" fontId="13" fillId="2" borderId="73" xfId="22" applyNumberFormat="1" applyFont="1" applyFill="1" applyBorder="1" applyAlignment="1" applyProtection="1">
      <alignment horizontal="center" vertical="center"/>
      <protection locked="0"/>
    </xf>
    <xf numFmtId="4" fontId="13" fillId="2" borderId="74" xfId="22" applyNumberFormat="1" applyFont="1" applyFill="1" applyBorder="1" applyAlignment="1" applyProtection="1">
      <alignment horizontal="center" vertical="center"/>
      <protection locked="0"/>
    </xf>
    <xf numFmtId="4" fontId="13" fillId="2" borderId="41" xfId="22" applyNumberFormat="1" applyFont="1" applyFill="1" applyBorder="1" applyAlignment="1" applyProtection="1">
      <alignment horizontal="center" vertical="center"/>
      <protection locked="0"/>
    </xf>
    <xf numFmtId="4" fontId="13" fillId="2" borderId="75" xfId="22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 quotePrefix="1">
      <alignment horizontal="left" vertical="center"/>
      <protection locked="0"/>
    </xf>
    <xf numFmtId="0" fontId="27" fillId="2" borderId="0" xfId="22" applyFont="1" applyFill="1" applyBorder="1" applyAlignment="1" applyProtection="1" quotePrefix="1">
      <alignment horizontal="left"/>
      <protection locked="0"/>
    </xf>
    <xf numFmtId="0" fontId="13" fillId="2" borderId="76" xfId="22" applyFont="1" applyFill="1" applyBorder="1" applyAlignment="1" applyProtection="1" quotePrefix="1">
      <alignment horizontal="left"/>
      <protection locked="0"/>
    </xf>
    <xf numFmtId="0" fontId="13" fillId="2" borderId="69" xfId="22" applyFont="1" applyFill="1" applyBorder="1" applyAlignment="1" applyProtection="1" quotePrefix="1">
      <alignment horizontal="left"/>
      <protection locked="0"/>
    </xf>
    <xf numFmtId="0" fontId="16" fillId="2" borderId="77" xfId="0" applyFont="1" applyFill="1" applyBorder="1" applyAlignment="1">
      <alignment horizontal="center" vertical="center"/>
    </xf>
    <xf numFmtId="0" fontId="70" fillId="2" borderId="0" xfId="0" applyFont="1" applyFill="1" applyAlignment="1" applyProtection="1" quotePrefix="1">
      <alignment horizontal="center" vertical="center" wrapText="1"/>
      <protection hidden="1"/>
    </xf>
    <xf numFmtId="0" fontId="70" fillId="2" borderId="0" xfId="0" applyFont="1" applyFill="1" applyAlignment="1" applyProtection="1">
      <alignment horizontal="center" vertical="center" wrapText="1"/>
      <protection hidden="1"/>
    </xf>
    <xf numFmtId="0" fontId="16" fillId="2" borderId="3" xfId="0" applyFont="1" applyFill="1" applyBorder="1" applyAlignment="1">
      <alignment horizontal="center" vertical="center"/>
    </xf>
    <xf numFmtId="0" fontId="13" fillId="2" borderId="20" xfId="22" applyFont="1" applyFill="1" applyBorder="1" applyAlignment="1" applyProtection="1">
      <alignment horizontal="center" vertical="top" wrapText="1"/>
      <protection locked="0"/>
    </xf>
    <xf numFmtId="0" fontId="21" fillId="2" borderId="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3" fillId="2" borderId="78" xfId="22" applyFont="1" applyFill="1" applyBorder="1" applyAlignment="1" applyProtection="1">
      <alignment horizontal="center" vertical="center" wrapText="1"/>
      <protection locked="0"/>
    </xf>
    <xf numFmtId="0" fontId="13" fillId="2" borderId="12" xfId="22" applyFont="1" applyFill="1" applyBorder="1" applyAlignment="1" applyProtection="1">
      <alignment horizontal="center" vertical="top" wrapText="1"/>
      <protection locked="0"/>
    </xf>
    <xf numFmtId="0" fontId="13" fillId="2" borderId="14" xfId="22" applyFont="1" applyFill="1" applyBorder="1" applyAlignment="1" applyProtection="1">
      <alignment horizontal="center" vertical="top" wrapText="1"/>
      <protection locked="0"/>
    </xf>
    <xf numFmtId="0" fontId="13" fillId="2" borderId="18" xfId="22" applyFont="1" applyFill="1" applyBorder="1" applyAlignment="1" applyProtection="1">
      <alignment horizontal="center" vertical="top" wrapText="1"/>
      <protection locked="0"/>
    </xf>
    <xf numFmtId="0" fontId="39" fillId="2" borderId="79" xfId="22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vertical="center"/>
    </xf>
    <xf numFmtId="0" fontId="77" fillId="0" borderId="0" xfId="0" applyFont="1" applyAlignment="1">
      <alignment vertical="center"/>
    </xf>
    <xf numFmtId="0" fontId="21" fillId="2" borderId="0" xfId="0" applyFont="1" applyFill="1" applyBorder="1" applyAlignment="1" applyProtection="1" quotePrefix="1">
      <alignment horizontal="left" vertical="center"/>
      <protection/>
    </xf>
    <xf numFmtId="0" fontId="11" fillId="2" borderId="6" xfId="0" applyFont="1" applyFill="1" applyBorder="1" applyAlignment="1" applyProtection="1" quotePrefix="1">
      <alignment horizontal="left" vertical="center" wrapText="1"/>
      <protection/>
    </xf>
    <xf numFmtId="0" fontId="11" fillId="2" borderId="2" xfId="0" applyFont="1" applyFill="1" applyBorder="1" applyAlignment="1" applyProtection="1" quotePrefix="1">
      <alignment vertical="center" wrapText="1"/>
      <protection/>
    </xf>
    <xf numFmtId="0" fontId="13" fillId="2" borderId="80" xfId="22" applyFont="1" applyFill="1" applyBorder="1" applyAlignment="1" applyProtection="1" quotePrefix="1">
      <alignment horizontal="center" vertical="center" wrapText="1"/>
      <protection locked="0"/>
    </xf>
    <xf numFmtId="0" fontId="13" fillId="2" borderId="80" xfId="22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 quotePrefix="1">
      <alignment vertical="center" wrapText="1"/>
      <protection/>
    </xf>
    <xf numFmtId="0" fontId="27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55" fillId="2" borderId="2" xfId="0" applyFont="1" applyFill="1" applyBorder="1" applyAlignment="1" applyProtection="1" quotePrefix="1">
      <alignment vertical="center" wrapText="1"/>
      <protection/>
    </xf>
    <xf numFmtId="0" fontId="27" fillId="2" borderId="2" xfId="24" applyFont="1" applyFill="1" applyBorder="1" applyAlignment="1" applyProtection="1" quotePrefix="1">
      <alignment vertical="center" wrapText="1"/>
      <protection/>
    </xf>
    <xf numFmtId="0" fontId="13" fillId="2" borderId="2" xfId="0" applyFont="1" applyFill="1" applyBorder="1" applyAlignment="1" applyProtection="1">
      <alignment vertical="center" wrapText="1"/>
      <protection/>
    </xf>
    <xf numFmtId="0" fontId="0" fillId="0" borderId="2" xfId="0" applyBorder="1" applyAlignment="1">
      <alignment/>
    </xf>
    <xf numFmtId="0" fontId="13" fillId="2" borderId="2" xfId="0" applyFont="1" applyFill="1" applyBorder="1" applyAlignment="1" quotePrefix="1">
      <alignment vertical="center" wrapText="1"/>
    </xf>
    <xf numFmtId="0" fontId="62" fillId="2" borderId="11" xfId="23" applyFont="1" applyFill="1" applyBorder="1" applyAlignment="1" quotePrefix="1">
      <alignment horizontal="center" vertical="center"/>
      <protection/>
    </xf>
    <xf numFmtId="0" fontId="62" fillId="2" borderId="0" xfId="23" applyFont="1" applyFill="1" applyBorder="1" applyAlignment="1" quotePrefix="1">
      <alignment horizontal="center" vertical="center"/>
      <protection/>
    </xf>
    <xf numFmtId="0" fontId="62" fillId="2" borderId="15" xfId="23" applyFont="1" applyFill="1" applyBorder="1" applyAlignment="1" quotePrefix="1">
      <alignment horizontal="center" vertical="center"/>
      <protection/>
    </xf>
    <xf numFmtId="0" fontId="1" fillId="2" borderId="11" xfId="23" applyFont="1" applyFill="1" applyBorder="1" applyAlignment="1">
      <alignment horizontal="center"/>
      <protection/>
    </xf>
    <xf numFmtId="0" fontId="1" fillId="2" borderId="0" xfId="23" applyFont="1" applyFill="1" applyBorder="1" applyAlignment="1">
      <alignment horizontal="center"/>
      <protection/>
    </xf>
    <xf numFmtId="0" fontId="56" fillId="2" borderId="11" xfId="23" applyFont="1" applyFill="1" applyBorder="1" applyAlignment="1" quotePrefix="1">
      <alignment horizontal="center" vertical="center"/>
      <protection/>
    </xf>
    <xf numFmtId="0" fontId="56" fillId="2" borderId="0" xfId="23" applyFont="1" applyFill="1" applyBorder="1" applyAlignment="1">
      <alignment horizontal="center" vertical="center"/>
      <protection/>
    </xf>
    <xf numFmtId="0" fontId="56" fillId="2" borderId="15" xfId="23" applyFont="1" applyFill="1" applyBorder="1" applyAlignment="1">
      <alignment horizontal="center" vertical="center"/>
      <protection/>
    </xf>
    <xf numFmtId="0" fontId="79" fillId="2" borderId="11" xfId="23" applyFont="1" applyFill="1" applyBorder="1" applyAlignment="1">
      <alignment horizontal="center"/>
      <protection/>
    </xf>
    <xf numFmtId="0" fontId="79" fillId="2" borderId="0" xfId="23" applyFont="1" applyFill="1" applyBorder="1" applyAlignment="1">
      <alignment horizontal="center"/>
      <protection/>
    </xf>
    <xf numFmtId="0" fontId="55" fillId="2" borderId="0" xfId="22" applyFont="1" applyFill="1" applyBorder="1" applyAlignment="1" applyProtection="1">
      <alignment horizontal="center" vertical="center"/>
      <protection locked="0"/>
    </xf>
    <xf numFmtId="0" fontId="13" fillId="2" borderId="81" xfId="22" applyFont="1" applyFill="1" applyBorder="1" applyAlignment="1" applyProtection="1" quotePrefix="1">
      <alignment horizontal="center" vertical="center" wrapText="1"/>
      <protection locked="0"/>
    </xf>
    <xf numFmtId="0" fontId="13" fillId="2" borderId="82" xfId="22" applyFont="1" applyFill="1" applyBorder="1" applyAlignment="1" applyProtection="1">
      <alignment vertical="center"/>
      <protection locked="0"/>
    </xf>
    <xf numFmtId="0" fontId="16" fillId="2" borderId="4" xfId="0" applyFont="1" applyFill="1" applyBorder="1" applyAlignment="1">
      <alignment horizontal="center" vertical="center"/>
    </xf>
    <xf numFmtId="0" fontId="16" fillId="2" borderId="83" xfId="0" applyFont="1" applyFill="1" applyBorder="1" applyAlignment="1">
      <alignment horizontal="center" vertical="center"/>
    </xf>
    <xf numFmtId="0" fontId="42" fillId="2" borderId="1" xfId="0" applyFont="1" applyFill="1" applyBorder="1" applyAlignment="1" quotePrefix="1">
      <alignment horizontal="center" vertical="center"/>
    </xf>
    <xf numFmtId="0" fontId="42" fillId="2" borderId="5" xfId="0" applyFont="1" applyFill="1" applyBorder="1" applyAlignment="1" quotePrefix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42" fillId="2" borderId="8" xfId="0" applyFont="1" applyFill="1" applyBorder="1" applyAlignment="1" quotePrefix="1">
      <alignment horizontal="center" vertical="center"/>
    </xf>
    <xf numFmtId="0" fontId="42" fillId="2" borderId="77" xfId="0" applyFont="1" applyFill="1" applyBorder="1" applyAlignment="1" quotePrefix="1">
      <alignment horizontal="center" vertical="center"/>
    </xf>
    <xf numFmtId="0" fontId="71" fillId="2" borderId="0" xfId="0" applyFont="1" applyFill="1" applyAlignment="1" applyProtection="1" quotePrefix="1">
      <alignment horizontal="center" vertical="center" wrapText="1"/>
      <protection locked="0"/>
    </xf>
    <xf numFmtId="0" fontId="71" fillId="2" borderId="0" xfId="0" applyFont="1" applyFill="1" applyAlignment="1" applyProtection="1">
      <alignment horizontal="center" vertical="center" wrapText="1"/>
      <protection locked="0"/>
    </xf>
    <xf numFmtId="0" fontId="16" fillId="2" borderId="43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3" fontId="72" fillId="2" borderId="0" xfId="0" applyNumberFormat="1" applyFont="1" applyFill="1" applyAlignment="1" applyProtection="1" quotePrefix="1">
      <alignment horizontal="center" vertical="center" wrapText="1"/>
      <protection locked="0"/>
    </xf>
    <xf numFmtId="3" fontId="72" fillId="2" borderId="0" xfId="0" applyNumberFormat="1" applyFont="1" applyFill="1" applyAlignment="1" applyProtection="1">
      <alignment horizontal="center" vertical="center" wrapText="1"/>
      <protection locked="0"/>
    </xf>
    <xf numFmtId="0" fontId="16" fillId="2" borderId="8" xfId="0" applyFont="1" applyFill="1" applyBorder="1" applyAlignment="1" quotePrefix="1">
      <alignment horizontal="center" vertical="center" wrapText="1"/>
    </xf>
    <xf numFmtId="0" fontId="16" fillId="2" borderId="10" xfId="0" applyFont="1" applyFill="1" applyBorder="1" applyAlignment="1" quotePrefix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84" xfId="0" applyFont="1" applyFill="1" applyBorder="1" applyAlignment="1">
      <alignment horizontal="center" vertical="center"/>
    </xf>
    <xf numFmtId="0" fontId="16" fillId="2" borderId="85" xfId="0" applyFont="1" applyFill="1" applyBorder="1" applyAlignment="1">
      <alignment horizontal="center" vertical="center"/>
    </xf>
    <xf numFmtId="0" fontId="16" fillId="2" borderId="86" xfId="0" applyFont="1" applyFill="1" applyBorder="1" applyAlignment="1" quotePrefix="1">
      <alignment horizontal="center" vertical="center"/>
    </xf>
    <xf numFmtId="0" fontId="16" fillId="2" borderId="4" xfId="0" applyFont="1" applyFill="1" applyBorder="1" applyAlignment="1" quotePrefix="1">
      <alignment horizontal="center" vertical="center"/>
    </xf>
    <xf numFmtId="0" fontId="16" fillId="2" borderId="87" xfId="0" applyFont="1" applyFill="1" applyBorder="1" applyAlignment="1" quotePrefix="1">
      <alignment horizontal="center" vertical="center"/>
    </xf>
    <xf numFmtId="0" fontId="16" fillId="2" borderId="34" xfId="0" applyFont="1" applyFill="1" applyBorder="1" applyAlignment="1" quotePrefix="1">
      <alignment horizontal="center" vertical="center" wrapText="1"/>
    </xf>
    <xf numFmtId="0" fontId="16" fillId="2" borderId="27" xfId="0" applyFont="1" applyFill="1" applyBorder="1" applyAlignment="1" quotePrefix="1">
      <alignment horizontal="center" vertical="center" wrapText="1"/>
    </xf>
    <xf numFmtId="0" fontId="16" fillId="2" borderId="36" xfId="0" applyFont="1" applyFill="1" applyBorder="1" applyAlignment="1" quotePrefix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/>
      <protection/>
    </xf>
    <xf numFmtId="0" fontId="72" fillId="2" borderId="0" xfId="0" applyFont="1" applyFill="1" applyAlignment="1" applyProtection="1" quotePrefix="1">
      <alignment horizontal="center" vertical="center" wrapText="1"/>
      <protection/>
    </xf>
    <xf numFmtId="0" fontId="72" fillId="2" borderId="0" xfId="0" applyFont="1" applyFill="1" applyAlignment="1" applyProtection="1">
      <alignment horizontal="center" vertical="center" wrapText="1"/>
      <protection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83" xfId="0" applyFont="1" applyFill="1" applyBorder="1" applyAlignment="1">
      <alignment horizontal="center" vertical="center"/>
    </xf>
    <xf numFmtId="0" fontId="20" fillId="2" borderId="0" xfId="0" applyFont="1" applyFill="1" applyAlignment="1" applyProtection="1">
      <alignment horizontal="center" vertical="center"/>
      <protection/>
    </xf>
    <xf numFmtId="0" fontId="21" fillId="2" borderId="0" xfId="24" applyFont="1" applyFill="1" applyBorder="1" applyAlignment="1">
      <alignment horizontal="center" vertical="center"/>
      <protection/>
    </xf>
    <xf numFmtId="0" fontId="16" fillId="2" borderId="8" xfId="24" applyFont="1" applyFill="1" applyBorder="1" applyAlignment="1">
      <alignment horizontal="center" vertical="center"/>
      <protection/>
    </xf>
    <xf numFmtId="0" fontId="16" fillId="2" borderId="77" xfId="24" applyFont="1" applyFill="1" applyBorder="1" applyAlignment="1">
      <alignment horizontal="center" vertical="center"/>
      <protection/>
    </xf>
    <xf numFmtId="0" fontId="70" fillId="2" borderId="0" xfId="0" applyFont="1" applyFill="1" applyAlignment="1" applyProtection="1" quotePrefix="1">
      <alignment horizontal="center" vertical="center" wrapText="1"/>
      <protection locked="0"/>
    </xf>
    <xf numFmtId="0" fontId="70" fillId="2" borderId="0" xfId="0" applyFont="1" applyFill="1" applyAlignment="1" applyProtection="1">
      <alignment horizontal="center" vertical="center" wrapText="1"/>
      <protection locked="0"/>
    </xf>
    <xf numFmtId="0" fontId="16" fillId="2" borderId="3" xfId="24" applyFont="1" applyFill="1" applyBorder="1" applyAlignment="1">
      <alignment horizontal="center" vertical="center"/>
      <protection/>
    </xf>
    <xf numFmtId="0" fontId="16" fillId="2" borderId="4" xfId="24" applyFont="1" applyFill="1" applyBorder="1" applyAlignment="1">
      <alignment horizontal="center" vertical="center"/>
      <protection/>
    </xf>
    <xf numFmtId="0" fontId="16" fillId="2" borderId="83" xfId="24" applyFont="1" applyFill="1" applyBorder="1" applyAlignment="1">
      <alignment horizontal="center" vertical="center"/>
      <protection/>
    </xf>
    <xf numFmtId="0" fontId="42" fillId="2" borderId="8" xfId="24" applyFont="1" applyFill="1" applyBorder="1" applyAlignment="1" quotePrefix="1">
      <alignment horizontal="center" vertical="center"/>
      <protection/>
    </xf>
    <xf numFmtId="0" fontId="42" fillId="2" borderId="77" xfId="24" applyFont="1" applyFill="1" applyBorder="1" applyAlignment="1" quotePrefix="1">
      <alignment horizontal="center" vertical="center"/>
      <protection/>
    </xf>
    <xf numFmtId="0" fontId="16" fillId="2" borderId="2" xfId="0" applyFont="1" applyFill="1" applyBorder="1" applyAlignment="1" applyProtection="1">
      <alignment horizontal="center" vertical="center"/>
      <protection/>
    </xf>
    <xf numFmtId="0" fontId="16" fillId="2" borderId="6" xfId="0" applyFont="1" applyFill="1" applyBorder="1" applyAlignment="1" applyProtection="1">
      <alignment horizontal="center" vertical="center"/>
      <protection/>
    </xf>
    <xf numFmtId="0" fontId="16" fillId="2" borderId="88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  <protection/>
    </xf>
    <xf numFmtId="0" fontId="16" fillId="2" borderId="77" xfId="0" applyFont="1" applyFill="1" applyBorder="1" applyAlignment="1" applyProtection="1">
      <alignment horizontal="center" vertical="center"/>
      <protection/>
    </xf>
    <xf numFmtId="0" fontId="16" fillId="2" borderId="87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/>
    </xf>
    <xf numFmtId="0" fontId="16" fillId="2" borderId="5" xfId="0" applyFont="1" applyFill="1" applyBorder="1" applyAlignment="1" applyProtection="1">
      <alignment horizontal="center" vertical="center"/>
      <protection/>
    </xf>
    <xf numFmtId="0" fontId="16" fillId="2" borderId="34" xfId="0" applyFont="1" applyFill="1" applyBorder="1" applyAlignment="1" applyProtection="1" quotePrefix="1">
      <alignment horizontal="center" vertical="center" wrapText="1"/>
      <protection/>
    </xf>
    <xf numFmtId="0" fontId="16" fillId="2" borderId="27" xfId="0" applyFont="1" applyFill="1" applyBorder="1" applyAlignment="1" applyProtection="1">
      <alignment horizontal="center" vertical="center" wrapText="1"/>
      <protection/>
    </xf>
    <xf numFmtId="0" fontId="16" fillId="2" borderId="36" xfId="0" applyFont="1" applyFill="1" applyBorder="1" applyAlignment="1" applyProtection="1">
      <alignment horizontal="center" vertical="center" wrapText="1"/>
      <protection/>
    </xf>
    <xf numFmtId="0" fontId="16" fillId="2" borderId="8" xfId="0" applyFont="1" applyFill="1" applyBorder="1" applyAlignment="1" applyProtection="1" quotePrefix="1">
      <alignment horizontal="center" vertical="center" wrapText="1"/>
      <protection/>
    </xf>
    <xf numFmtId="0" fontId="16" fillId="2" borderId="10" xfId="0" applyFont="1" applyFill="1" applyBorder="1" applyAlignment="1" applyProtection="1">
      <alignment horizontal="center" vertical="center" wrapText="1"/>
      <protection/>
    </xf>
    <xf numFmtId="0" fontId="16" fillId="2" borderId="77" xfId="0" applyFont="1" applyFill="1" applyBorder="1" applyAlignment="1" applyProtection="1">
      <alignment horizontal="center" vertical="center" wrapText="1"/>
      <protection/>
    </xf>
    <xf numFmtId="0" fontId="16" fillId="2" borderId="84" xfId="0" applyFont="1" applyFill="1" applyBorder="1" applyAlignment="1" applyProtection="1">
      <alignment horizontal="center" vertical="center"/>
      <protection/>
    </xf>
    <xf numFmtId="0" fontId="16" fillId="2" borderId="85" xfId="0" applyFont="1" applyFill="1" applyBorder="1" applyAlignment="1" applyProtection="1">
      <alignment horizontal="center" vertical="center"/>
      <protection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2" borderId="0" xfId="0" applyFont="1" applyFill="1" applyAlignment="1" applyProtection="1">
      <alignment horizontal="center" vertical="center"/>
      <protection/>
    </xf>
    <xf numFmtId="0" fontId="72" fillId="2" borderId="0" xfId="0" applyFont="1" applyFill="1" applyAlignment="1" quotePrefix="1">
      <alignment horizontal="center" vertical="center" wrapText="1"/>
    </xf>
    <xf numFmtId="0" fontId="72" fillId="2" borderId="0" xfId="0" applyFont="1" applyFill="1" applyAlignment="1">
      <alignment horizontal="center" vertical="center" wrapText="1"/>
    </xf>
    <xf numFmtId="0" fontId="54" fillId="2" borderId="0" xfId="0" applyFont="1" applyFill="1" applyAlignment="1" applyProtection="1">
      <alignment horizontal="center" vertical="center"/>
      <protection/>
    </xf>
    <xf numFmtId="0" fontId="54" fillId="2" borderId="0" xfId="0" applyFont="1" applyFill="1" applyBorder="1" applyAlignment="1" applyProtection="1">
      <alignment horizontal="center" vertical="center"/>
      <protection/>
    </xf>
    <xf numFmtId="0" fontId="16" fillId="2" borderId="8" xfId="0" applyFont="1" applyFill="1" applyBorder="1" applyAlignment="1" applyProtection="1">
      <alignment horizontal="center" vertical="center" wrapText="1"/>
      <protection/>
    </xf>
    <xf numFmtId="0" fontId="21" fillId="2" borderId="1" xfId="0" applyFont="1" applyFill="1" applyBorder="1" applyAlignment="1" applyProtection="1">
      <alignment horizontal="center" vertical="center"/>
      <protection/>
    </xf>
    <xf numFmtId="0" fontId="21" fillId="2" borderId="5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horizontal="center" vertical="center" wrapText="1"/>
      <protection/>
    </xf>
    <xf numFmtId="0" fontId="11" fillId="2" borderId="6" xfId="0" applyFont="1" applyFill="1" applyBorder="1" applyAlignment="1" applyProtection="1">
      <alignment horizontal="center" vertical="center" wrapText="1"/>
      <protection/>
    </xf>
    <xf numFmtId="0" fontId="13" fillId="2" borderId="2" xfId="0" applyFont="1" applyFill="1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3" fillId="2" borderId="77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 quotePrefix="1">
      <alignment horizontal="left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0" fontId="10" fillId="2" borderId="6" xfId="0" applyFont="1" applyFill="1" applyBorder="1" applyAlignment="1" applyProtection="1">
      <alignment horizontal="center" vertical="center" wrapText="1"/>
      <protection/>
    </xf>
    <xf numFmtId="0" fontId="49" fillId="2" borderId="0" xfId="0" applyFont="1" applyFill="1" applyAlignment="1" applyProtection="1" quotePrefix="1">
      <alignment horizontal="left" vertical="center" wrapText="1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47" fillId="2" borderId="0" xfId="22" applyFont="1" applyFill="1" applyAlignment="1" applyProtection="1" quotePrefix="1">
      <alignment horizontal="center" vertical="center" wrapText="1"/>
      <protection locked="0"/>
    </xf>
    <xf numFmtId="0" fontId="47" fillId="2" borderId="0" xfId="22" applyFont="1" applyFill="1" applyAlignment="1" applyProtection="1">
      <alignment horizontal="center" vertical="center" wrapText="1"/>
      <protection locked="0"/>
    </xf>
    <xf numFmtId="0" fontId="40" fillId="2" borderId="15" xfId="22" applyFont="1" applyFill="1" applyBorder="1" applyAlignment="1" applyProtection="1">
      <alignment horizontal="center" vertical="center" wrapText="1"/>
      <protection/>
    </xf>
    <xf numFmtId="0" fontId="40" fillId="2" borderId="20" xfId="22" applyFont="1" applyFill="1" applyBorder="1" applyAlignment="1" applyProtection="1">
      <alignment horizontal="center" vertical="center" wrapText="1"/>
      <protection/>
    </xf>
    <xf numFmtId="0" fontId="39" fillId="2" borderId="89" xfId="22" applyFont="1" applyFill="1" applyBorder="1" applyAlignment="1" applyProtection="1">
      <alignment horizontal="center" vertical="center" wrapText="1"/>
      <protection locked="0"/>
    </xf>
    <xf numFmtId="0" fontId="39" fillId="2" borderId="90" xfId="22" applyFont="1" applyFill="1" applyBorder="1" applyAlignment="1" applyProtection="1">
      <alignment horizontal="center" vertical="center" wrapText="1"/>
      <protection locked="0"/>
    </xf>
    <xf numFmtId="0" fontId="39" fillId="2" borderId="32" xfId="22" applyFont="1" applyFill="1" applyBorder="1" applyAlignment="1" applyProtection="1" quotePrefix="1">
      <alignment horizontal="center" vertical="center" wrapText="1"/>
      <protection/>
    </xf>
    <xf numFmtId="0" fontId="39" fillId="2" borderId="53" xfId="22" applyFont="1" applyFill="1" applyBorder="1" applyAlignment="1" applyProtection="1">
      <alignment horizontal="center" vertical="center" wrapText="1"/>
      <protection/>
    </xf>
    <xf numFmtId="0" fontId="41" fillId="2" borderId="76" xfId="22" applyFont="1" applyFill="1" applyBorder="1" applyAlignment="1" applyProtection="1" quotePrefix="1">
      <alignment horizontal="center" vertical="center"/>
      <protection locked="0"/>
    </xf>
    <xf numFmtId="0" fontId="41" fillId="2" borderId="91" xfId="22" applyFont="1" applyFill="1" applyBorder="1" applyAlignment="1" applyProtection="1">
      <alignment horizontal="center" vertical="center"/>
      <protection locked="0"/>
    </xf>
    <xf numFmtId="0" fontId="74" fillId="2" borderId="69" xfId="22" applyFont="1" applyFill="1" applyBorder="1" applyAlignment="1" applyProtection="1">
      <alignment horizontal="center" vertical="center"/>
      <protection locked="0"/>
    </xf>
    <xf numFmtId="0" fontId="39" fillId="2" borderId="92" xfId="22" applyFont="1" applyFill="1" applyBorder="1" applyAlignment="1" applyProtection="1">
      <alignment horizontal="center" vertical="center" wrapText="1"/>
      <protection/>
    </xf>
    <xf numFmtId="0" fontId="39" fillId="2" borderId="61" xfId="22" applyFont="1" applyFill="1" applyBorder="1" applyAlignment="1" applyProtection="1">
      <alignment horizontal="center" vertical="center" wrapText="1"/>
      <protection locked="0"/>
    </xf>
    <xf numFmtId="0" fontId="35" fillId="2" borderId="93" xfId="22" applyFill="1" applyBorder="1" applyProtection="1">
      <alignment/>
      <protection locked="0"/>
    </xf>
    <xf numFmtId="0" fontId="39" fillId="2" borderId="94" xfId="22" applyFont="1" applyFill="1" applyBorder="1" applyAlignment="1" applyProtection="1">
      <alignment horizontal="center" vertical="center" wrapText="1"/>
      <protection locked="0"/>
    </xf>
    <xf numFmtId="0" fontId="39" fillId="2" borderId="79" xfId="22" applyFont="1" applyFill="1" applyBorder="1" applyAlignment="1" applyProtection="1">
      <alignment horizontal="center" vertical="center" wrapText="1"/>
      <protection locked="0"/>
    </xf>
    <xf numFmtId="0" fontId="27" fillId="2" borderId="0" xfId="22" applyFont="1" applyFill="1" applyAlignment="1" applyProtection="1" quotePrefix="1">
      <alignment horizontal="left" vertical="center" wrapText="1"/>
      <protection/>
    </xf>
    <xf numFmtId="0" fontId="27" fillId="2" borderId="0" xfId="22" applyFont="1" applyFill="1" applyAlignment="1" applyProtection="1" quotePrefix="1">
      <alignment horizontal="justify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Dezimal_Tabelle2" xfId="19"/>
    <cellStyle name="Followed Hyperlink" xfId="20"/>
    <cellStyle name="Hyperlink" xfId="21"/>
    <cellStyle name="Normal_2007 Turnover_NON_EU_Template_V.1.2" xfId="22"/>
    <cellStyle name="Normal_Book2" xfId="23"/>
    <cellStyle name="Normal_Book3" xfId="24"/>
    <cellStyle name="Percent" xfId="25"/>
  </cellStyles>
  <dxfs count="7">
    <dxf>
      <font>
        <b/>
        <i val="0"/>
        <color rgb="FFFFFFFF"/>
      </font>
      <fill>
        <patternFill>
          <bgColor rgb="FFFFFFFF"/>
        </patternFill>
      </fill>
      <border/>
    </dxf>
    <dxf>
      <font>
        <b/>
        <i val="0"/>
        <color rgb="FFEAEAEA"/>
      </font>
      <fill>
        <patternFill>
          <bgColor rgb="FF993300"/>
        </patternFill>
      </fill>
      <border/>
    </dxf>
    <dxf>
      <font>
        <color rgb="FFFFFFFF"/>
      </font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  <color rgb="FFEAEAEA"/>
      </font>
      <fill>
        <patternFill>
          <bgColor rgb="FF9933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</xdr:row>
      <xdr:rowOff>152400</xdr:rowOff>
    </xdr:from>
    <xdr:to>
      <xdr:col>10</xdr:col>
      <xdr:colOff>219075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238125"/>
          <a:ext cx="44577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B2:M17"/>
  <sheetViews>
    <sheetView tabSelected="1" zoomScale="90" zoomScaleNormal="90" workbookViewId="0" topLeftCell="A1">
      <selection activeCell="B15" sqref="B15:M16"/>
    </sheetView>
  </sheetViews>
  <sheetFormatPr defaultColWidth="9.00390625" defaultRowHeight="12" customHeight="1" zeroHeight="1"/>
  <cols>
    <col min="1" max="1" width="1.25" style="146" customWidth="1"/>
    <col min="2" max="2" width="8.875" style="146" customWidth="1"/>
    <col min="3" max="3" width="3.00390625" style="146" customWidth="1"/>
    <col min="4" max="4" width="3.375" style="146" customWidth="1"/>
    <col min="5" max="5" width="9.125" style="146" customWidth="1"/>
    <col min="6" max="7" width="8.625" style="146" customWidth="1"/>
    <col min="8" max="8" width="11.125" style="146" customWidth="1"/>
    <col min="9" max="9" width="10.25390625" style="146" customWidth="1"/>
    <col min="10" max="10" width="10.625" style="146" customWidth="1"/>
    <col min="11" max="11" width="4.00390625" style="146" customWidth="1"/>
    <col min="12" max="12" width="4.875" style="146" customWidth="1"/>
    <col min="13" max="13" width="1.875" style="146" customWidth="1"/>
    <col min="14" max="14" width="1.00390625" style="146" customWidth="1"/>
    <col min="15" max="253" width="9.125" style="146" hidden="1" customWidth="1"/>
    <col min="254" max="16384" width="0" style="146" hidden="1" customWidth="1"/>
  </cols>
  <sheetData>
    <row r="1" ht="6.75" customHeight="1" thickBot="1"/>
    <row r="2" spans="2:13" ht="12.75"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2:13" ht="12.75">
      <c r="B3" s="650"/>
      <c r="C3" s="651"/>
      <c r="D3" s="651"/>
      <c r="E3" s="651"/>
      <c r="F3" s="651"/>
      <c r="G3" s="651"/>
      <c r="H3" s="150"/>
      <c r="I3" s="150"/>
      <c r="J3" s="150"/>
      <c r="K3" s="150"/>
      <c r="L3" s="150"/>
      <c r="M3" s="151"/>
    </row>
    <row r="4" spans="2:13" ht="12.75">
      <c r="B4" s="650"/>
      <c r="C4" s="651"/>
      <c r="D4" s="651"/>
      <c r="E4" s="651"/>
      <c r="F4" s="651"/>
      <c r="G4" s="651"/>
      <c r="H4" s="150"/>
      <c r="I4" s="150"/>
      <c r="J4" s="150"/>
      <c r="K4" s="150"/>
      <c r="L4" s="152"/>
      <c r="M4" s="151"/>
    </row>
    <row r="5" spans="2:13" ht="12.75">
      <c r="B5" s="650"/>
      <c r="C5" s="651"/>
      <c r="D5" s="651"/>
      <c r="E5" s="651"/>
      <c r="F5" s="651"/>
      <c r="G5" s="651"/>
      <c r="H5" s="150"/>
      <c r="I5" s="150"/>
      <c r="J5" s="150"/>
      <c r="K5" s="150"/>
      <c r="L5" s="150"/>
      <c r="M5" s="151"/>
    </row>
    <row r="6" spans="2:13" ht="12.75">
      <c r="B6" s="650"/>
      <c r="C6" s="651"/>
      <c r="D6" s="651"/>
      <c r="E6" s="651"/>
      <c r="F6" s="651"/>
      <c r="G6" s="651"/>
      <c r="H6" s="150"/>
      <c r="I6" s="150"/>
      <c r="J6" s="150"/>
      <c r="K6" s="150"/>
      <c r="L6" s="150"/>
      <c r="M6" s="151"/>
    </row>
    <row r="7" spans="2:13" ht="12.75">
      <c r="B7" s="144"/>
      <c r="C7" s="145"/>
      <c r="D7" s="145"/>
      <c r="E7" s="145"/>
      <c r="F7" s="145"/>
      <c r="G7" s="145"/>
      <c r="H7" s="150"/>
      <c r="I7" s="150"/>
      <c r="J7" s="150"/>
      <c r="K7" s="150"/>
      <c r="L7" s="150"/>
      <c r="M7" s="151"/>
    </row>
    <row r="8" spans="2:13" ht="18">
      <c r="B8" s="652"/>
      <c r="C8" s="653"/>
      <c r="D8" s="653"/>
      <c r="E8" s="653"/>
      <c r="F8" s="653"/>
      <c r="G8" s="653"/>
      <c r="H8" s="653"/>
      <c r="I8" s="653"/>
      <c r="J8" s="653"/>
      <c r="K8" s="653"/>
      <c r="L8" s="653"/>
      <c r="M8" s="654"/>
    </row>
    <row r="9" spans="2:13" ht="30" customHeight="1">
      <c r="B9" s="655" t="s">
        <v>182</v>
      </c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151"/>
    </row>
    <row r="10" spans="2:13" ht="30" customHeight="1">
      <c r="B10" s="655" t="s">
        <v>183</v>
      </c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151"/>
    </row>
    <row r="11" spans="2:13" ht="30" customHeight="1">
      <c r="B11" s="655" t="s">
        <v>184</v>
      </c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151"/>
    </row>
    <row r="12" spans="2:13" ht="12.75">
      <c r="B12" s="153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1"/>
    </row>
    <row r="13" spans="2:13" ht="12.75">
      <c r="B13" s="154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6"/>
    </row>
    <row r="14" spans="2:13" ht="6.75" customHeight="1">
      <c r="B14" s="153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2:13" ht="21" customHeight="1">
      <c r="B15" s="647" t="s">
        <v>185</v>
      </c>
      <c r="C15" s="648"/>
      <c r="D15" s="648"/>
      <c r="E15" s="648"/>
      <c r="F15" s="648"/>
      <c r="G15" s="648"/>
      <c r="H15" s="648"/>
      <c r="I15" s="648"/>
      <c r="J15" s="648"/>
      <c r="K15" s="648"/>
      <c r="L15" s="648"/>
      <c r="M15" s="649"/>
    </row>
    <row r="16" spans="2:13" ht="21.75" customHeight="1">
      <c r="B16" s="647"/>
      <c r="C16" s="648"/>
      <c r="D16" s="648"/>
      <c r="E16" s="648"/>
      <c r="F16" s="648"/>
      <c r="G16" s="648"/>
      <c r="H16" s="648"/>
      <c r="I16" s="648"/>
      <c r="J16" s="648"/>
      <c r="K16" s="648"/>
      <c r="L16" s="648"/>
      <c r="M16" s="649"/>
    </row>
    <row r="17" spans="2:13" ht="11.25" customHeight="1" thickBot="1"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9"/>
    </row>
    <row r="18" ht="9" customHeight="1"/>
    <row r="19" ht="12" customHeight="1" hidden="1"/>
    <row r="20" ht="12" customHeight="1" hidden="1"/>
    <row r="21" ht="12" customHeight="1" hidden="1"/>
    <row r="22" ht="12" customHeight="1" hidden="1"/>
    <row r="23" ht="12" customHeight="1" hidden="1"/>
    <row r="24" ht="12" customHeight="1" hidden="1"/>
    <row r="25" ht="12" customHeight="1" hidden="1"/>
    <row r="26" ht="12" customHeight="1" hidden="1"/>
    <row r="27" ht="12" customHeight="1" hidden="1"/>
    <row r="28" ht="12" customHeight="1" hidden="1"/>
    <row r="29" ht="12" customHeight="1" hidden="1"/>
    <row r="30" ht="12" customHeight="1" hidden="1"/>
    <row r="31" ht="12" customHeight="1" hidden="1"/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ht="12" customHeight="1" hidden="1"/>
    <row r="39" ht="12" customHeight="1" hidden="1"/>
    <row r="40" ht="12" customHeight="1" hidden="1"/>
    <row r="41" ht="12" customHeight="1" hidden="1"/>
    <row r="42" ht="12" customHeight="1" hidden="1"/>
    <row r="43" ht="12" customHeight="1" hidden="1"/>
    <row r="44" ht="12" customHeight="1" hidden="1"/>
    <row r="45" ht="12" customHeight="1" hidden="1"/>
    <row r="46" ht="12" customHeight="1" hidden="1"/>
    <row r="47" ht="12" customHeight="1" hidden="1"/>
    <row r="48" ht="12" customHeight="1" hidden="1"/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</sheetData>
  <mergeCells count="9">
    <mergeCell ref="B15:M16"/>
    <mergeCell ref="B3:G3"/>
    <mergeCell ref="B4:G4"/>
    <mergeCell ref="B5:G5"/>
    <mergeCell ref="B6:G6"/>
    <mergeCell ref="B8:M8"/>
    <mergeCell ref="B9:L9"/>
    <mergeCell ref="B10:L10"/>
    <mergeCell ref="B11:L11"/>
  </mergeCells>
  <conditionalFormatting sqref="B8:M8">
    <cfRule type="expression" priority="1" dxfId="0" stopIfTrue="1">
      <formula>$B$8=""</formula>
    </cfRule>
    <cfRule type="expression" priority="2" dxfId="1" stopIfTrue="1">
      <formula>$B$8&lt;&gt;"&lt; REPORTING COUNTRY &gt;"</formula>
    </cfRule>
    <cfRule type="expression" priority="3" dxfId="2" stopIfTrue="1">
      <formula>$B$8="&lt; REPORTING COUNTRY &gt;"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outlinePr summaryBelow="0" summaryRight="0"/>
    <pageSetUpPr fitToPage="1"/>
  </sheetPr>
  <dimension ref="A1:CI59"/>
  <sheetViews>
    <sheetView zoomScale="75" zoomScaleNormal="75" workbookViewId="0" topLeftCell="A1">
      <pane xSplit="3" ySplit="14" topLeftCell="K15" activePane="bottomRight" state="frozen"/>
      <selection pane="topLeft" activeCell="B8" sqref="B8:M8"/>
      <selection pane="topRight" activeCell="B8" sqref="B8:M8"/>
      <selection pane="bottomLeft" activeCell="B8" sqref="B8:M8"/>
      <selection pane="bottomRight" activeCell="B1" sqref="B1"/>
    </sheetView>
  </sheetViews>
  <sheetFormatPr defaultColWidth="9.00390625" defaultRowHeight="12" zeroHeight="1" outlineLevelCol="1"/>
  <cols>
    <col min="1" max="1" width="1.12109375" style="33" customWidth="1"/>
    <col min="2" max="2" width="36.875" style="33" customWidth="1"/>
    <col min="3" max="3" width="32.875" style="33" customWidth="1"/>
    <col min="4" max="4" width="7.375" style="33" customWidth="1"/>
    <col min="5" max="5" width="7.125" style="33" customWidth="1"/>
    <col min="6" max="6" width="7.75390625" style="33" customWidth="1"/>
    <col min="7" max="7" width="7.125" style="33" customWidth="1"/>
    <col min="8" max="8" width="6.875" style="33" customWidth="1"/>
    <col min="9" max="9" width="7.75390625" style="33" customWidth="1"/>
    <col min="10" max="10" width="7.375" style="33" customWidth="1"/>
    <col min="11" max="11" width="7.125" style="33" customWidth="1"/>
    <col min="12" max="12" width="7.375" style="33" customWidth="1"/>
    <col min="13" max="13" width="6.875" style="33" customWidth="1"/>
    <col min="14" max="14" width="7.375" style="33" customWidth="1"/>
    <col min="15" max="16" width="7.125" style="33" customWidth="1"/>
    <col min="17" max="17" width="6.625" style="33" customWidth="1"/>
    <col min="18" max="18" width="5.875" style="33" customWidth="1"/>
    <col min="19" max="19" width="6.625" style="33" customWidth="1"/>
    <col min="20" max="20" width="6.875" style="33" customWidth="1"/>
    <col min="21" max="21" width="8.00390625" style="33" customWidth="1"/>
    <col min="22" max="22" width="6.375" style="33" customWidth="1"/>
    <col min="23" max="23" width="6.625" style="33" customWidth="1"/>
    <col min="24" max="25" width="8.125" style="33" customWidth="1"/>
    <col min="26" max="27" width="7.375" style="33" customWidth="1"/>
    <col min="28" max="28" width="7.125" style="33" customWidth="1"/>
    <col min="29" max="30" width="6.875" style="33" customWidth="1"/>
    <col min="31" max="32" width="7.75390625" style="33" customWidth="1"/>
    <col min="33" max="33" width="7.375" style="33" customWidth="1"/>
    <col min="34" max="34" width="6.875" style="33" customWidth="1"/>
    <col min="35" max="35" width="7.375" style="33" customWidth="1"/>
    <col min="36" max="36" width="6.875" style="33" customWidth="1"/>
    <col min="37" max="37" width="7.125" style="33" customWidth="1"/>
    <col min="38" max="38" width="8.00390625" style="33" customWidth="1"/>
    <col min="39" max="39" width="7.375" style="33" customWidth="1"/>
    <col min="40" max="40" width="11.25390625" style="33" bestFit="1" customWidth="1"/>
    <col min="41" max="41" width="7.375" style="33" customWidth="1"/>
    <col min="42" max="42" width="10.625" style="160" customWidth="1"/>
    <col min="43" max="43" width="17.625" style="33" customWidth="1"/>
    <col min="44" max="44" width="13.875" style="33" bestFit="1" customWidth="1" outlineLevel="1"/>
    <col min="45" max="45" width="10.00390625" style="33" bestFit="1" customWidth="1" outlineLevel="1"/>
    <col min="46" max="47" width="10.625" style="33" customWidth="1" outlineLevel="1"/>
    <col min="48" max="48" width="6.875" style="33" customWidth="1" outlineLevel="1"/>
    <col min="49" max="49" width="7.75390625" style="33" customWidth="1" outlineLevel="1"/>
    <col min="50" max="50" width="7.375" style="33" customWidth="1" outlineLevel="1"/>
    <col min="51" max="51" width="7.125" style="33" customWidth="1" outlineLevel="1"/>
    <col min="52" max="52" width="7.375" style="33" customWidth="1" outlineLevel="1"/>
    <col min="53" max="53" width="6.875" style="33" customWidth="1" outlineLevel="1"/>
    <col min="54" max="54" width="7.375" style="33" customWidth="1" outlineLevel="1"/>
    <col min="55" max="56" width="7.125" style="33" customWidth="1" outlineLevel="1"/>
    <col min="57" max="57" width="6.625" style="33" customWidth="1" outlineLevel="1"/>
    <col min="58" max="58" width="5.875" style="33" customWidth="1" outlineLevel="1"/>
    <col min="59" max="59" width="6.625" style="33" customWidth="1" outlineLevel="1"/>
    <col min="60" max="60" width="6.875" style="33" customWidth="1" outlineLevel="1"/>
    <col min="61" max="61" width="8.00390625" style="33" customWidth="1" outlineLevel="1"/>
    <col min="62" max="62" width="6.375" style="33" customWidth="1" outlineLevel="1"/>
    <col min="63" max="63" width="6.625" style="33" customWidth="1" outlineLevel="1"/>
    <col min="64" max="65" width="8.125" style="33" customWidth="1" outlineLevel="1"/>
    <col min="66" max="67" width="7.375" style="33" customWidth="1" outlineLevel="1"/>
    <col min="68" max="68" width="7.125" style="33" customWidth="1" outlineLevel="1"/>
    <col min="69" max="70" width="6.875" style="33" customWidth="1" outlineLevel="1"/>
    <col min="71" max="72" width="7.75390625" style="33" customWidth="1" outlineLevel="1"/>
    <col min="73" max="73" width="7.375" style="33" customWidth="1" outlineLevel="1"/>
    <col min="74" max="74" width="6.875" style="33" customWidth="1" outlineLevel="1"/>
    <col min="75" max="75" width="7.375" style="33" customWidth="1" outlineLevel="1"/>
    <col min="76" max="76" width="6.875" style="33" customWidth="1" outlineLevel="1"/>
    <col min="77" max="77" width="7.125" style="33" customWidth="1" outlineLevel="1"/>
    <col min="78" max="78" width="8.00390625" style="33" customWidth="1" outlineLevel="1"/>
    <col min="79" max="81" width="7.375" style="33" customWidth="1" outlineLevel="1"/>
    <col min="82" max="82" width="10.625" style="160" customWidth="1" outlineLevel="1"/>
    <col min="83" max="83" width="20.125" style="33" customWidth="1" outlineLevel="1"/>
    <col min="84" max="16384" width="9.125" style="33" customWidth="1"/>
  </cols>
  <sheetData>
    <row r="1" spans="1:82" s="4" customFormat="1" ht="21" customHeight="1">
      <c r="A1" s="1" t="s">
        <v>124</v>
      </c>
      <c r="B1" s="171"/>
      <c r="C1" s="171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5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3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5"/>
    </row>
    <row r="2" spans="1:82" s="4" customFormat="1" ht="21" customHeight="1">
      <c r="A2" s="1"/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5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3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5"/>
    </row>
    <row r="3" spans="1:82" s="4" customFormat="1" ht="18" customHeight="1">
      <c r="A3" s="1"/>
      <c r="B3" s="171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3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5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3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5"/>
    </row>
    <row r="4" spans="1:82" s="4" customFormat="1" ht="18" customHeight="1">
      <c r="A4" s="106"/>
      <c r="B4" s="687" t="s">
        <v>51</v>
      </c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7"/>
      <c r="Z4" s="687"/>
      <c r="AA4" s="687"/>
      <c r="AB4" s="687"/>
      <c r="AC4" s="687"/>
      <c r="AD4" s="687"/>
      <c r="AE4" s="687"/>
      <c r="AF4" s="687"/>
      <c r="AG4" s="687"/>
      <c r="AH4" s="687"/>
      <c r="AI4" s="687"/>
      <c r="AJ4" s="687"/>
      <c r="AK4" s="687"/>
      <c r="AL4" s="687"/>
      <c r="AM4" s="687"/>
      <c r="AN4" s="687"/>
      <c r="AO4" s="687"/>
      <c r="AP4" s="687"/>
      <c r="AR4" s="179"/>
      <c r="AS4" s="179"/>
      <c r="AT4" s="179"/>
      <c r="AU4" s="179"/>
      <c r="AV4" s="179"/>
      <c r="AW4" s="179"/>
      <c r="AX4" s="179"/>
      <c r="AY4" s="179"/>
      <c r="AZ4" s="284"/>
      <c r="BA4" s="179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5"/>
    </row>
    <row r="5" spans="1:82" s="4" customFormat="1" ht="18.75">
      <c r="A5" s="101"/>
      <c r="B5" s="687" t="s">
        <v>52</v>
      </c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  <c r="AL5" s="687"/>
      <c r="AM5" s="687"/>
      <c r="AN5" s="687"/>
      <c r="AO5" s="687"/>
      <c r="AP5" s="687"/>
      <c r="AR5" s="179"/>
      <c r="AS5" s="179"/>
      <c r="AT5" s="179"/>
      <c r="AU5" s="179"/>
      <c r="AV5" s="179"/>
      <c r="AW5" s="179"/>
      <c r="AX5" s="179"/>
      <c r="AY5" s="179"/>
      <c r="AZ5" s="284"/>
      <c r="BA5" s="179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5"/>
    </row>
    <row r="6" spans="1:82" s="4" customFormat="1" ht="15" customHeight="1">
      <c r="A6" s="101"/>
      <c r="B6" s="442"/>
      <c r="C6" s="442"/>
      <c r="D6" s="179"/>
      <c r="E6" s="179"/>
      <c r="F6" s="179"/>
      <c r="G6" s="179"/>
      <c r="H6" s="179"/>
      <c r="I6" s="179"/>
      <c r="J6" s="179"/>
      <c r="K6" s="179"/>
      <c r="L6" s="224"/>
      <c r="M6" s="179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5"/>
      <c r="AR6" s="179"/>
      <c r="AS6" s="179"/>
      <c r="AT6" s="179"/>
      <c r="AU6" s="179"/>
      <c r="AV6" s="179"/>
      <c r="AW6" s="179"/>
      <c r="AX6" s="179"/>
      <c r="AY6" s="179"/>
      <c r="AZ6" s="224"/>
      <c r="BA6" s="179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5"/>
    </row>
    <row r="7" spans="1:82" s="4" customFormat="1" ht="18.75">
      <c r="A7" s="101"/>
      <c r="B7" s="687" t="s">
        <v>128</v>
      </c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7"/>
      <c r="AJ7" s="687"/>
      <c r="AK7" s="687"/>
      <c r="AL7" s="687"/>
      <c r="AM7" s="687"/>
      <c r="AN7" s="687"/>
      <c r="AO7" s="687"/>
      <c r="AP7" s="687"/>
      <c r="AR7" s="179"/>
      <c r="AS7" s="179"/>
      <c r="AT7" s="179"/>
      <c r="AU7" s="179"/>
      <c r="AV7" s="179"/>
      <c r="AW7" s="179"/>
      <c r="AX7" s="179"/>
      <c r="AY7" s="179"/>
      <c r="AZ7" s="284"/>
      <c r="BA7" s="179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5"/>
    </row>
    <row r="8" spans="1:87" s="4" customFormat="1" ht="18.75">
      <c r="A8" s="80"/>
      <c r="B8" s="687" t="s">
        <v>101</v>
      </c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687"/>
      <c r="T8" s="687"/>
      <c r="U8" s="687"/>
      <c r="V8" s="687"/>
      <c r="W8" s="687"/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7"/>
      <c r="AN8" s="687"/>
      <c r="AO8" s="687"/>
      <c r="AP8" s="687"/>
      <c r="AQ8" s="203"/>
      <c r="AR8" s="271"/>
      <c r="AS8" s="271"/>
      <c r="AT8" s="271"/>
      <c r="AU8" s="271"/>
      <c r="AV8" s="323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03"/>
      <c r="CB8" s="203"/>
      <c r="CC8" s="203"/>
      <c r="CD8" s="326"/>
      <c r="CE8" s="203"/>
      <c r="CF8" s="203"/>
      <c r="CG8" s="203"/>
      <c r="CH8" s="203"/>
      <c r="CI8" s="203"/>
    </row>
    <row r="9" spans="1:87" s="4" customFormat="1" ht="18.75">
      <c r="A9" s="102"/>
      <c r="B9" s="724" t="s">
        <v>79</v>
      </c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724"/>
      <c r="Q9" s="724"/>
      <c r="R9" s="724"/>
      <c r="S9" s="724"/>
      <c r="T9" s="724"/>
      <c r="U9" s="724"/>
      <c r="V9" s="724"/>
      <c r="W9" s="724"/>
      <c r="X9" s="724"/>
      <c r="Y9" s="724"/>
      <c r="Z9" s="724"/>
      <c r="AA9" s="724"/>
      <c r="AB9" s="724"/>
      <c r="AC9" s="724"/>
      <c r="AD9" s="724"/>
      <c r="AE9" s="724"/>
      <c r="AF9" s="724"/>
      <c r="AG9" s="724"/>
      <c r="AH9" s="724"/>
      <c r="AI9" s="724"/>
      <c r="AJ9" s="724"/>
      <c r="AK9" s="724"/>
      <c r="AL9" s="724"/>
      <c r="AM9" s="724"/>
      <c r="AN9" s="724"/>
      <c r="AO9" s="724"/>
      <c r="AP9" s="724"/>
      <c r="AQ9" s="317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27"/>
      <c r="CE9" s="317"/>
      <c r="CF9" s="317"/>
      <c r="CG9" s="317"/>
      <c r="CH9" s="317"/>
      <c r="CI9" s="317"/>
    </row>
    <row r="10" spans="1:87" s="4" customFormat="1" ht="18.75">
      <c r="A10" s="102"/>
      <c r="B10" s="285"/>
      <c r="C10" s="286"/>
      <c r="D10" s="187"/>
      <c r="E10" s="187"/>
      <c r="F10" s="186"/>
      <c r="G10" s="179"/>
      <c r="H10" s="179"/>
      <c r="I10" s="179"/>
      <c r="J10" s="179"/>
      <c r="K10" s="179"/>
      <c r="L10" s="222"/>
      <c r="M10" s="179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5"/>
      <c r="AQ10" s="317"/>
      <c r="AR10" s="325"/>
      <c r="AS10" s="325"/>
      <c r="AT10" s="325"/>
      <c r="AU10" s="325"/>
      <c r="AV10" s="325"/>
      <c r="AW10" s="325"/>
      <c r="AX10" s="325"/>
      <c r="AY10" s="325"/>
      <c r="AZ10" s="325"/>
      <c r="BA10" s="344"/>
      <c r="BB10" s="325"/>
      <c r="BC10" s="325"/>
      <c r="BD10" s="317"/>
      <c r="BE10" s="317"/>
      <c r="BF10" s="325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27"/>
      <c r="CE10" s="317"/>
      <c r="CF10" s="317"/>
      <c r="CG10" s="317"/>
      <c r="CH10" s="317"/>
      <c r="CI10" s="317"/>
    </row>
    <row r="11" spans="1:87" s="4" customFormat="1" ht="50.25" customHeight="1">
      <c r="A11" s="102"/>
      <c r="B11" s="688" t="s">
        <v>3</v>
      </c>
      <c r="C11" s="689"/>
      <c r="D11" s="187"/>
      <c r="E11" s="187"/>
      <c r="F11" s="186"/>
      <c r="G11" s="179"/>
      <c r="H11" s="179"/>
      <c r="I11" s="179"/>
      <c r="J11" s="179"/>
      <c r="K11" s="179"/>
      <c r="L11" s="222"/>
      <c r="M11" s="179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5"/>
      <c r="AQ11" s="319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15"/>
      <c r="CE11" s="319"/>
      <c r="CF11" s="319"/>
      <c r="CG11" s="319"/>
      <c r="CH11" s="319"/>
      <c r="CI11" s="319"/>
    </row>
    <row r="12" spans="1:87" s="4" customFormat="1" ht="18" customHeight="1">
      <c r="A12" s="9"/>
      <c r="B12" s="174"/>
      <c r="C12" s="174"/>
      <c r="D12" s="221"/>
      <c r="E12" s="187"/>
      <c r="F12" s="187"/>
      <c r="G12" s="179"/>
      <c r="H12" s="179"/>
      <c r="I12" s="179"/>
      <c r="J12" s="179"/>
      <c r="K12" s="179"/>
      <c r="M12" s="179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221"/>
      <c r="AM12" s="174"/>
      <c r="AN12" s="174"/>
      <c r="AO12" s="174"/>
      <c r="AP12" s="175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30"/>
      <c r="CE12" s="321"/>
      <c r="CF12" s="321"/>
      <c r="CG12" s="321"/>
      <c r="CH12" s="321"/>
      <c r="CI12" s="321"/>
    </row>
    <row r="13" spans="1:87" s="12" customFormat="1" ht="27.75" customHeight="1">
      <c r="A13" s="44"/>
      <c r="B13" s="45" t="s">
        <v>103</v>
      </c>
      <c r="C13" s="46"/>
      <c r="D13" s="721" t="s">
        <v>125</v>
      </c>
      <c r="E13" s="722"/>
      <c r="F13" s="722"/>
      <c r="G13" s="722"/>
      <c r="H13" s="722"/>
      <c r="I13" s="722"/>
      <c r="J13" s="722"/>
      <c r="K13" s="722"/>
      <c r="L13" s="722"/>
      <c r="M13" s="722"/>
      <c r="N13" s="722"/>
      <c r="O13" s="722"/>
      <c r="P13" s="722"/>
      <c r="Q13" s="722"/>
      <c r="R13" s="722"/>
      <c r="S13" s="722"/>
      <c r="T13" s="722"/>
      <c r="U13" s="722"/>
      <c r="V13" s="722"/>
      <c r="W13" s="722"/>
      <c r="X13" s="722"/>
      <c r="Y13" s="722"/>
      <c r="Z13" s="722"/>
      <c r="AA13" s="722"/>
      <c r="AB13" s="722"/>
      <c r="AC13" s="722"/>
      <c r="AD13" s="722"/>
      <c r="AE13" s="722"/>
      <c r="AF13" s="722"/>
      <c r="AG13" s="722"/>
      <c r="AH13" s="722"/>
      <c r="AI13" s="722"/>
      <c r="AJ13" s="722"/>
      <c r="AK13" s="722"/>
      <c r="AL13" s="722"/>
      <c r="AM13" s="722"/>
      <c r="AN13" s="722"/>
      <c r="AO13" s="722"/>
      <c r="AP13" s="722"/>
      <c r="AQ13" s="722"/>
      <c r="AR13" s="723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30"/>
      <c r="CE13" s="321"/>
      <c r="CF13" s="321"/>
      <c r="CG13" s="321"/>
      <c r="CH13" s="321"/>
      <c r="CI13" s="321"/>
    </row>
    <row r="14" spans="1:87" s="12" customFormat="1" ht="27.75" customHeight="1">
      <c r="A14" s="47"/>
      <c r="B14" s="48"/>
      <c r="C14" s="48"/>
      <c r="D14" s="43" t="s">
        <v>8</v>
      </c>
      <c r="E14" s="43" t="s">
        <v>9</v>
      </c>
      <c r="F14" s="43" t="s">
        <v>10</v>
      </c>
      <c r="G14" s="43" t="s">
        <v>11</v>
      </c>
      <c r="H14" s="43" t="s">
        <v>17</v>
      </c>
      <c r="I14" s="43" t="s">
        <v>39</v>
      </c>
      <c r="J14" s="43" t="s">
        <v>4</v>
      </c>
      <c r="K14" s="43" t="s">
        <v>40</v>
      </c>
      <c r="L14" s="43" t="s">
        <v>18</v>
      </c>
      <c r="M14" s="43" t="s">
        <v>38</v>
      </c>
      <c r="N14" s="43" t="s">
        <v>31</v>
      </c>
      <c r="O14" s="43" t="s">
        <v>41</v>
      </c>
      <c r="P14" s="43" t="s">
        <v>19</v>
      </c>
      <c r="Q14" s="43" t="s">
        <v>16</v>
      </c>
      <c r="R14" s="43" t="s">
        <v>42</v>
      </c>
      <c r="S14" s="43" t="s">
        <v>20</v>
      </c>
      <c r="T14" s="43" t="s">
        <v>21</v>
      </c>
      <c r="U14" s="43" t="s">
        <v>32</v>
      </c>
      <c r="V14" s="43" t="s">
        <v>43</v>
      </c>
      <c r="W14" s="66" t="s">
        <v>33</v>
      </c>
      <c r="X14" s="68" t="s">
        <v>22</v>
      </c>
      <c r="Y14" s="68" t="s">
        <v>44</v>
      </c>
      <c r="Z14" s="68" t="s">
        <v>45</v>
      </c>
      <c r="AA14" s="68" t="s">
        <v>23</v>
      </c>
      <c r="AB14" s="68" t="s">
        <v>46</v>
      </c>
      <c r="AC14" s="68" t="s">
        <v>36</v>
      </c>
      <c r="AD14" s="68" t="s">
        <v>34</v>
      </c>
      <c r="AE14" s="68" t="s">
        <v>47</v>
      </c>
      <c r="AF14" s="68" t="s">
        <v>24</v>
      </c>
      <c r="AG14" s="68" t="s">
        <v>25</v>
      </c>
      <c r="AH14" s="68" t="s">
        <v>5</v>
      </c>
      <c r="AI14" s="68" t="s">
        <v>26</v>
      </c>
      <c r="AJ14" s="68" t="s">
        <v>48</v>
      </c>
      <c r="AK14" s="68" t="s">
        <v>37</v>
      </c>
      <c r="AL14" s="68" t="s">
        <v>27</v>
      </c>
      <c r="AM14" s="68" t="s">
        <v>28</v>
      </c>
      <c r="AN14" s="68" t="s">
        <v>29</v>
      </c>
      <c r="AO14" s="68" t="s">
        <v>30</v>
      </c>
      <c r="AP14" s="68" t="s">
        <v>105</v>
      </c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30"/>
      <c r="CE14" s="321"/>
      <c r="CF14" s="321"/>
      <c r="CG14" s="321"/>
      <c r="CH14" s="321"/>
      <c r="CI14" s="321"/>
    </row>
    <row r="15" spans="1:87" s="12" customFormat="1" ht="35.25" customHeight="1">
      <c r="A15" s="49"/>
      <c r="B15" s="50" t="s">
        <v>126</v>
      </c>
      <c r="C15" s="51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7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30"/>
      <c r="CE15" s="321"/>
      <c r="CF15" s="321"/>
      <c r="CG15" s="321"/>
      <c r="CH15" s="321"/>
      <c r="CI15" s="321"/>
    </row>
    <row r="16" spans="1:87" s="12" customFormat="1" ht="18" customHeight="1">
      <c r="A16" s="52"/>
      <c r="B16" s="5" t="s">
        <v>108</v>
      </c>
      <c r="C16" s="5"/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160"/>
      <c r="CE16" s="33"/>
      <c r="CF16" s="33"/>
      <c r="CG16" s="33"/>
      <c r="CH16" s="33"/>
      <c r="CI16" s="33"/>
    </row>
    <row r="17" spans="1:87" s="12" customFormat="1" ht="18" customHeight="1">
      <c r="A17" s="53"/>
      <c r="B17" s="54" t="s">
        <v>95</v>
      </c>
      <c r="C17" s="5"/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160"/>
      <c r="CE17" s="33"/>
      <c r="CF17" s="33"/>
      <c r="CG17" s="33"/>
      <c r="CH17" s="33"/>
      <c r="CI17" s="33"/>
    </row>
    <row r="18" spans="1:87" s="12" customFormat="1" ht="18" customHeight="1">
      <c r="A18" s="53"/>
      <c r="B18" s="54" t="s">
        <v>96</v>
      </c>
      <c r="C18" s="5"/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160"/>
      <c r="CE18" s="33"/>
      <c r="CF18" s="33"/>
      <c r="CG18" s="33"/>
      <c r="CH18" s="33"/>
      <c r="CI18" s="33"/>
    </row>
    <row r="19" spans="1:87" s="12" customFormat="1" ht="18" customHeight="1">
      <c r="A19" s="52"/>
      <c r="B19" s="5" t="s">
        <v>109</v>
      </c>
      <c r="C19" s="5"/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160"/>
      <c r="CE19" s="33"/>
      <c r="CF19" s="33"/>
      <c r="CG19" s="33"/>
      <c r="CH19" s="33"/>
      <c r="CI19" s="33"/>
    </row>
    <row r="20" spans="1:87" s="12" customFormat="1" ht="18" customHeight="1">
      <c r="A20" s="53"/>
      <c r="B20" s="54" t="s">
        <v>95</v>
      </c>
      <c r="C20" s="5"/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160"/>
      <c r="CE20" s="33"/>
      <c r="CF20" s="33"/>
      <c r="CG20" s="33"/>
      <c r="CH20" s="33"/>
      <c r="CI20" s="33"/>
    </row>
    <row r="21" spans="1:87" s="12" customFormat="1" ht="18" customHeight="1">
      <c r="A21" s="53"/>
      <c r="B21" s="54" t="s">
        <v>96</v>
      </c>
      <c r="C21" s="5"/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160"/>
      <c r="CE21" s="33"/>
      <c r="CF21" s="33"/>
      <c r="CG21" s="33"/>
      <c r="CH21" s="33"/>
      <c r="CI21" s="33"/>
    </row>
    <row r="22" spans="1:87" s="12" customFormat="1" ht="18" customHeight="1">
      <c r="A22" s="52"/>
      <c r="B22" s="5" t="s">
        <v>110</v>
      </c>
      <c r="C22" s="5"/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160"/>
      <c r="CE22" s="33"/>
      <c r="CF22" s="33"/>
      <c r="CG22" s="33"/>
      <c r="CH22" s="33"/>
      <c r="CI22" s="33"/>
    </row>
    <row r="23" spans="1:87" s="12" customFormat="1" ht="18" customHeight="1">
      <c r="A23" s="53"/>
      <c r="B23" s="54" t="s">
        <v>95</v>
      </c>
      <c r="C23" s="5"/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160"/>
      <c r="CE23" s="33"/>
      <c r="CF23" s="33"/>
      <c r="CG23" s="33"/>
      <c r="CH23" s="33"/>
      <c r="CI23" s="33"/>
    </row>
    <row r="24" spans="1:87" s="12" customFormat="1" ht="18" customHeight="1">
      <c r="A24" s="53"/>
      <c r="B24" s="54" t="s">
        <v>96</v>
      </c>
      <c r="C24" s="5"/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160"/>
      <c r="CE24" s="33"/>
      <c r="CF24" s="33"/>
      <c r="CG24" s="33"/>
      <c r="CH24" s="33"/>
      <c r="CI24" s="33"/>
    </row>
    <row r="25" spans="1:87" s="12" customFormat="1" ht="18" customHeight="1">
      <c r="A25" s="52"/>
      <c r="B25" s="5" t="s">
        <v>104</v>
      </c>
      <c r="C25" s="5"/>
      <c r="D25" s="161">
        <f>+SUM(D22,D19,D16)</f>
        <v>0</v>
      </c>
      <c r="E25" s="161">
        <f aca="true" t="shared" si="0" ref="E25:AP25">+SUM(E22,E19,E16)</f>
        <v>0</v>
      </c>
      <c r="F25" s="161">
        <f t="shared" si="0"/>
        <v>0</v>
      </c>
      <c r="G25" s="161">
        <f t="shared" si="0"/>
        <v>0</v>
      </c>
      <c r="H25" s="161">
        <f t="shared" si="0"/>
        <v>0</v>
      </c>
      <c r="I25" s="161">
        <f t="shared" si="0"/>
        <v>0</v>
      </c>
      <c r="J25" s="161">
        <f t="shared" si="0"/>
        <v>0</v>
      </c>
      <c r="K25" s="161">
        <f t="shared" si="0"/>
        <v>0</v>
      </c>
      <c r="L25" s="161">
        <f t="shared" si="0"/>
        <v>0</v>
      </c>
      <c r="M25" s="161">
        <f t="shared" si="0"/>
        <v>0</v>
      </c>
      <c r="N25" s="161">
        <f t="shared" si="0"/>
        <v>0</v>
      </c>
      <c r="O25" s="161">
        <f t="shared" si="0"/>
        <v>0</v>
      </c>
      <c r="P25" s="161">
        <f t="shared" si="0"/>
        <v>0</v>
      </c>
      <c r="Q25" s="161">
        <f t="shared" si="0"/>
        <v>0</v>
      </c>
      <c r="R25" s="161">
        <f t="shared" si="0"/>
        <v>0</v>
      </c>
      <c r="S25" s="161">
        <f t="shared" si="0"/>
        <v>0</v>
      </c>
      <c r="T25" s="161">
        <f t="shared" si="0"/>
        <v>0</v>
      </c>
      <c r="U25" s="161">
        <f t="shared" si="0"/>
        <v>0</v>
      </c>
      <c r="V25" s="161">
        <f t="shared" si="0"/>
        <v>0</v>
      </c>
      <c r="W25" s="161">
        <f t="shared" si="0"/>
        <v>0</v>
      </c>
      <c r="X25" s="161">
        <f t="shared" si="0"/>
        <v>0</v>
      </c>
      <c r="Y25" s="161">
        <f t="shared" si="0"/>
        <v>0</v>
      </c>
      <c r="Z25" s="161">
        <f t="shared" si="0"/>
        <v>0</v>
      </c>
      <c r="AA25" s="161">
        <f t="shared" si="0"/>
        <v>0</v>
      </c>
      <c r="AB25" s="161">
        <f t="shared" si="0"/>
        <v>0</v>
      </c>
      <c r="AC25" s="161">
        <f t="shared" si="0"/>
        <v>0</v>
      </c>
      <c r="AD25" s="161">
        <f t="shared" si="0"/>
        <v>0</v>
      </c>
      <c r="AE25" s="161">
        <f t="shared" si="0"/>
        <v>0</v>
      </c>
      <c r="AF25" s="161">
        <f t="shared" si="0"/>
        <v>0</v>
      </c>
      <c r="AG25" s="161">
        <f t="shared" si="0"/>
        <v>0</v>
      </c>
      <c r="AH25" s="161">
        <f t="shared" si="0"/>
        <v>0</v>
      </c>
      <c r="AI25" s="161">
        <f t="shared" si="0"/>
        <v>0</v>
      </c>
      <c r="AJ25" s="161">
        <f t="shared" si="0"/>
        <v>0</v>
      </c>
      <c r="AK25" s="161">
        <f t="shared" si="0"/>
        <v>0</v>
      </c>
      <c r="AL25" s="161">
        <f t="shared" si="0"/>
        <v>0</v>
      </c>
      <c r="AM25" s="161">
        <f t="shared" si="0"/>
        <v>0</v>
      </c>
      <c r="AN25" s="161">
        <f t="shared" si="0"/>
        <v>0</v>
      </c>
      <c r="AO25" s="161">
        <f t="shared" si="0"/>
        <v>0</v>
      </c>
      <c r="AP25" s="161">
        <f t="shared" si="0"/>
        <v>0</v>
      </c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160"/>
      <c r="CE25" s="33"/>
      <c r="CF25" s="33"/>
      <c r="CG25" s="33"/>
      <c r="CH25" s="33"/>
      <c r="CI25" s="33"/>
    </row>
    <row r="26" spans="1:87" s="12" customFormat="1" ht="35.25" customHeight="1">
      <c r="A26" s="49"/>
      <c r="B26" s="50" t="s">
        <v>189</v>
      </c>
      <c r="C26" s="51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0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160"/>
      <c r="CE26" s="33"/>
      <c r="CF26" s="33"/>
      <c r="CG26" s="33"/>
      <c r="CH26" s="33"/>
      <c r="CI26" s="33"/>
    </row>
    <row r="27" spans="1:87" s="12" customFormat="1" ht="18" customHeight="1">
      <c r="A27" s="52"/>
      <c r="B27" s="385" t="s">
        <v>107</v>
      </c>
      <c r="C27" s="5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0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160"/>
      <c r="CE27" s="33"/>
      <c r="CF27" s="33"/>
      <c r="CG27" s="33"/>
      <c r="CH27" s="33"/>
      <c r="CI27" s="33"/>
    </row>
    <row r="28" spans="1:87" s="12" customFormat="1" ht="18" customHeight="1">
      <c r="A28" s="53"/>
      <c r="B28" s="5" t="s">
        <v>108</v>
      </c>
      <c r="C28" s="5"/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10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160"/>
      <c r="CE28" s="33"/>
      <c r="CF28" s="33"/>
      <c r="CG28" s="33"/>
      <c r="CH28" s="33"/>
      <c r="CI28" s="33"/>
    </row>
    <row r="29" spans="1:87" s="12" customFormat="1" ht="18" customHeight="1">
      <c r="A29" s="53"/>
      <c r="B29" s="54" t="s">
        <v>95</v>
      </c>
      <c r="C29" s="5"/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1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160"/>
      <c r="CE29" s="33"/>
      <c r="CF29" s="33"/>
      <c r="CG29" s="33"/>
      <c r="CH29" s="33"/>
      <c r="CI29" s="33"/>
    </row>
    <row r="30" spans="1:87" s="12" customFormat="1" ht="18" customHeight="1">
      <c r="A30" s="52"/>
      <c r="B30" s="54" t="s">
        <v>96</v>
      </c>
      <c r="C30" s="5"/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9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160"/>
      <c r="CE30" s="33"/>
      <c r="CF30" s="33"/>
      <c r="CG30" s="33"/>
      <c r="CH30" s="33"/>
      <c r="CI30" s="33"/>
    </row>
    <row r="31" spans="1:87" s="12" customFormat="1" ht="18" customHeight="1">
      <c r="A31" s="53"/>
      <c r="B31" s="5" t="s">
        <v>109</v>
      </c>
      <c r="C31" s="5"/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160"/>
      <c r="CE31" s="33"/>
      <c r="CF31" s="33"/>
      <c r="CG31" s="33"/>
      <c r="CH31" s="33"/>
      <c r="CI31" s="33"/>
    </row>
    <row r="32" spans="1:87" s="12" customFormat="1" ht="18" customHeight="1">
      <c r="A32" s="53"/>
      <c r="B32" s="54" t="s">
        <v>95</v>
      </c>
      <c r="C32" s="5"/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160"/>
      <c r="CE32" s="33"/>
      <c r="CF32" s="33"/>
      <c r="CG32" s="33"/>
      <c r="CH32" s="33"/>
      <c r="CI32" s="33"/>
    </row>
    <row r="33" spans="1:87" s="12" customFormat="1" ht="18" customHeight="1">
      <c r="A33" s="52"/>
      <c r="B33" s="54" t="s">
        <v>96</v>
      </c>
      <c r="C33" s="5"/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160"/>
      <c r="CE33" s="33"/>
      <c r="CF33" s="33"/>
      <c r="CG33" s="33"/>
      <c r="CH33" s="33"/>
      <c r="CI33" s="33"/>
    </row>
    <row r="34" spans="1:87" s="12" customFormat="1" ht="18" customHeight="1">
      <c r="A34" s="53"/>
      <c r="B34" s="5" t="s">
        <v>110</v>
      </c>
      <c r="C34" s="5"/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160"/>
      <c r="CE34" s="33"/>
      <c r="CF34" s="33"/>
      <c r="CG34" s="33"/>
      <c r="CH34" s="33"/>
      <c r="CI34" s="33"/>
    </row>
    <row r="35" spans="1:87" s="12" customFormat="1" ht="18" customHeight="1">
      <c r="A35" s="53"/>
      <c r="B35" s="54" t="s">
        <v>95</v>
      </c>
      <c r="C35" s="5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160"/>
      <c r="CE35" s="33"/>
      <c r="CF35" s="33"/>
      <c r="CG35" s="33"/>
      <c r="CH35" s="33"/>
      <c r="CI35" s="33"/>
    </row>
    <row r="36" spans="1:87" s="12" customFormat="1" ht="18" customHeight="1">
      <c r="A36" s="52"/>
      <c r="B36" s="54" t="s">
        <v>96</v>
      </c>
      <c r="C36" s="5"/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160"/>
      <c r="CE36" s="33"/>
      <c r="CF36" s="33"/>
      <c r="CG36" s="33"/>
      <c r="CH36" s="33"/>
      <c r="CI36" s="33"/>
    </row>
    <row r="37" spans="1:87" s="12" customFormat="1" ht="18" customHeight="1">
      <c r="A37" s="59"/>
      <c r="B37" s="5" t="s">
        <v>104</v>
      </c>
      <c r="C37" s="55"/>
      <c r="D37" s="161">
        <f aca="true" t="shared" si="1" ref="D37:AP37">+SUM(D34,D31,D28)</f>
        <v>0</v>
      </c>
      <c r="E37" s="161">
        <f t="shared" si="1"/>
        <v>0</v>
      </c>
      <c r="F37" s="161">
        <f t="shared" si="1"/>
        <v>0</v>
      </c>
      <c r="G37" s="161">
        <f t="shared" si="1"/>
        <v>0</v>
      </c>
      <c r="H37" s="161">
        <f t="shared" si="1"/>
        <v>0</v>
      </c>
      <c r="I37" s="161">
        <f t="shared" si="1"/>
        <v>0</v>
      </c>
      <c r="J37" s="161">
        <f t="shared" si="1"/>
        <v>0</v>
      </c>
      <c r="K37" s="161">
        <f t="shared" si="1"/>
        <v>0</v>
      </c>
      <c r="L37" s="161">
        <f t="shared" si="1"/>
        <v>0</v>
      </c>
      <c r="M37" s="161">
        <f t="shared" si="1"/>
        <v>0</v>
      </c>
      <c r="N37" s="161">
        <f t="shared" si="1"/>
        <v>0</v>
      </c>
      <c r="O37" s="161">
        <f t="shared" si="1"/>
        <v>0</v>
      </c>
      <c r="P37" s="161">
        <f t="shared" si="1"/>
        <v>0</v>
      </c>
      <c r="Q37" s="161">
        <f t="shared" si="1"/>
        <v>0</v>
      </c>
      <c r="R37" s="161">
        <f t="shared" si="1"/>
        <v>0</v>
      </c>
      <c r="S37" s="161">
        <f t="shared" si="1"/>
        <v>0</v>
      </c>
      <c r="T37" s="161">
        <f t="shared" si="1"/>
        <v>0</v>
      </c>
      <c r="U37" s="161">
        <f t="shared" si="1"/>
        <v>0</v>
      </c>
      <c r="V37" s="161">
        <f t="shared" si="1"/>
        <v>0</v>
      </c>
      <c r="W37" s="161">
        <f t="shared" si="1"/>
        <v>0</v>
      </c>
      <c r="X37" s="161">
        <f t="shared" si="1"/>
        <v>0</v>
      </c>
      <c r="Y37" s="161">
        <f t="shared" si="1"/>
        <v>0</v>
      </c>
      <c r="Z37" s="161">
        <f t="shared" si="1"/>
        <v>0</v>
      </c>
      <c r="AA37" s="161">
        <f t="shared" si="1"/>
        <v>0</v>
      </c>
      <c r="AB37" s="161">
        <f t="shared" si="1"/>
        <v>0</v>
      </c>
      <c r="AC37" s="161">
        <f t="shared" si="1"/>
        <v>0</v>
      </c>
      <c r="AD37" s="161">
        <f t="shared" si="1"/>
        <v>0</v>
      </c>
      <c r="AE37" s="161">
        <f t="shared" si="1"/>
        <v>0</v>
      </c>
      <c r="AF37" s="161">
        <f t="shared" si="1"/>
        <v>0</v>
      </c>
      <c r="AG37" s="161">
        <f t="shared" si="1"/>
        <v>10</v>
      </c>
      <c r="AH37" s="161">
        <f t="shared" si="1"/>
        <v>0</v>
      </c>
      <c r="AI37" s="161">
        <f t="shared" si="1"/>
        <v>0</v>
      </c>
      <c r="AJ37" s="161">
        <f t="shared" si="1"/>
        <v>0</v>
      </c>
      <c r="AK37" s="161">
        <f t="shared" si="1"/>
        <v>0</v>
      </c>
      <c r="AL37" s="161">
        <f t="shared" si="1"/>
        <v>0</v>
      </c>
      <c r="AM37" s="161">
        <f t="shared" si="1"/>
        <v>0</v>
      </c>
      <c r="AN37" s="161">
        <f t="shared" si="1"/>
        <v>0</v>
      </c>
      <c r="AO37" s="161">
        <f t="shared" si="1"/>
        <v>0</v>
      </c>
      <c r="AP37" s="161">
        <f t="shared" si="1"/>
        <v>0</v>
      </c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160"/>
      <c r="CE37" s="33"/>
      <c r="CF37" s="33"/>
      <c r="CG37" s="33"/>
      <c r="CH37" s="33"/>
      <c r="CI37" s="33"/>
    </row>
    <row r="38" spans="1:87" s="12" customFormat="1" ht="24.75" customHeight="1">
      <c r="A38" s="52"/>
      <c r="B38" s="385" t="s">
        <v>111</v>
      </c>
      <c r="C38" s="5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0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160"/>
      <c r="CE38" s="33"/>
      <c r="CF38" s="33"/>
      <c r="CG38" s="33"/>
      <c r="CH38" s="33"/>
      <c r="CI38" s="33"/>
    </row>
    <row r="39" spans="1:87" s="12" customFormat="1" ht="18" customHeight="1">
      <c r="A39" s="52"/>
      <c r="B39" s="5" t="s">
        <v>108</v>
      </c>
      <c r="C39" s="5"/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160"/>
      <c r="CE39" s="33"/>
      <c r="CF39" s="33"/>
      <c r="CG39" s="33"/>
      <c r="CH39" s="33"/>
      <c r="CI39" s="33"/>
    </row>
    <row r="40" spans="1:87" s="12" customFormat="1" ht="18" customHeight="1">
      <c r="A40" s="52"/>
      <c r="B40" s="54" t="s">
        <v>95</v>
      </c>
      <c r="C40" s="5"/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160"/>
      <c r="CE40" s="33"/>
      <c r="CF40" s="33"/>
      <c r="CG40" s="33"/>
      <c r="CH40" s="33"/>
      <c r="CI40" s="33"/>
    </row>
    <row r="41" spans="1:87" s="12" customFormat="1" ht="18" customHeight="1">
      <c r="A41" s="49"/>
      <c r="B41" s="54" t="s">
        <v>96</v>
      </c>
      <c r="C41" s="51"/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160"/>
      <c r="CE41" s="33"/>
      <c r="CF41" s="33"/>
      <c r="CG41" s="33"/>
      <c r="CH41" s="33"/>
      <c r="CI41" s="33"/>
    </row>
    <row r="42" spans="1:87" s="12" customFormat="1" ht="18" customHeight="1">
      <c r="A42" s="52"/>
      <c r="B42" s="5" t="s">
        <v>109</v>
      </c>
      <c r="C42" s="5"/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160"/>
      <c r="CE42" s="33"/>
      <c r="CF42" s="33"/>
      <c r="CG42" s="33"/>
      <c r="CH42" s="33"/>
      <c r="CI42" s="33"/>
    </row>
    <row r="43" spans="1:87" s="12" customFormat="1" ht="18" customHeight="1">
      <c r="A43" s="53"/>
      <c r="B43" s="54" t="s">
        <v>95</v>
      </c>
      <c r="C43" s="5"/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160"/>
      <c r="CE43" s="33"/>
      <c r="CF43" s="33"/>
      <c r="CG43" s="33"/>
      <c r="CH43" s="33"/>
      <c r="CI43" s="33"/>
    </row>
    <row r="44" spans="1:87" s="12" customFormat="1" ht="18" customHeight="1">
      <c r="A44" s="53"/>
      <c r="B44" s="54" t="s">
        <v>96</v>
      </c>
      <c r="C44" s="5"/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160"/>
      <c r="CE44" s="33"/>
      <c r="CF44" s="33"/>
      <c r="CG44" s="33"/>
      <c r="CH44" s="33"/>
      <c r="CI44" s="33"/>
    </row>
    <row r="45" spans="1:87" s="12" customFormat="1" ht="18" customHeight="1">
      <c r="A45" s="52"/>
      <c r="B45" s="5" t="s">
        <v>110</v>
      </c>
      <c r="C45" s="5"/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10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160"/>
      <c r="CE45" s="33"/>
      <c r="CF45" s="33"/>
      <c r="CG45" s="33"/>
      <c r="CH45" s="33"/>
      <c r="CI45" s="33"/>
    </row>
    <row r="46" spans="1:87" s="12" customFormat="1" ht="18" customHeight="1">
      <c r="A46" s="53"/>
      <c r="B46" s="54" t="s">
        <v>95</v>
      </c>
      <c r="C46" s="5"/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7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160"/>
      <c r="CE46" s="33"/>
      <c r="CF46" s="33"/>
      <c r="CG46" s="33"/>
      <c r="CH46" s="33"/>
      <c r="CI46" s="33"/>
    </row>
    <row r="47" spans="1:87" s="12" customFormat="1" ht="18" customHeight="1">
      <c r="A47" s="53"/>
      <c r="B47" s="54" t="s">
        <v>96</v>
      </c>
      <c r="C47" s="5"/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3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160"/>
      <c r="CE47" s="33"/>
      <c r="CF47" s="33"/>
      <c r="CG47" s="33"/>
      <c r="CH47" s="33"/>
      <c r="CI47" s="33"/>
    </row>
    <row r="48" spans="1:87" s="12" customFormat="1" ht="18" customHeight="1">
      <c r="A48" s="52"/>
      <c r="B48" s="5" t="s">
        <v>104</v>
      </c>
      <c r="C48" s="5"/>
      <c r="D48" s="161">
        <f aca="true" t="shared" si="2" ref="D48:AP48">+SUM(D45,D42,D39)</f>
        <v>0</v>
      </c>
      <c r="E48" s="161">
        <f t="shared" si="2"/>
        <v>0</v>
      </c>
      <c r="F48" s="161">
        <f t="shared" si="2"/>
        <v>0</v>
      </c>
      <c r="G48" s="161">
        <f t="shared" si="2"/>
        <v>0</v>
      </c>
      <c r="H48" s="161">
        <f t="shared" si="2"/>
        <v>0</v>
      </c>
      <c r="I48" s="161">
        <f t="shared" si="2"/>
        <v>0</v>
      </c>
      <c r="J48" s="161">
        <f t="shared" si="2"/>
        <v>0</v>
      </c>
      <c r="K48" s="161">
        <f t="shared" si="2"/>
        <v>0</v>
      </c>
      <c r="L48" s="161">
        <f t="shared" si="2"/>
        <v>0</v>
      </c>
      <c r="M48" s="161">
        <f t="shared" si="2"/>
        <v>0</v>
      </c>
      <c r="N48" s="161">
        <f t="shared" si="2"/>
        <v>0</v>
      </c>
      <c r="O48" s="161">
        <f t="shared" si="2"/>
        <v>0</v>
      </c>
      <c r="P48" s="161">
        <f t="shared" si="2"/>
        <v>0</v>
      </c>
      <c r="Q48" s="161">
        <f t="shared" si="2"/>
        <v>0</v>
      </c>
      <c r="R48" s="161">
        <f t="shared" si="2"/>
        <v>0</v>
      </c>
      <c r="S48" s="161">
        <f t="shared" si="2"/>
        <v>0</v>
      </c>
      <c r="T48" s="161">
        <f t="shared" si="2"/>
        <v>0</v>
      </c>
      <c r="U48" s="161">
        <f t="shared" si="2"/>
        <v>0</v>
      </c>
      <c r="V48" s="161">
        <f t="shared" si="2"/>
        <v>0</v>
      </c>
      <c r="W48" s="161">
        <f t="shared" si="2"/>
        <v>0</v>
      </c>
      <c r="X48" s="161">
        <f t="shared" si="2"/>
        <v>0</v>
      </c>
      <c r="Y48" s="161">
        <f t="shared" si="2"/>
        <v>0</v>
      </c>
      <c r="Z48" s="161">
        <f t="shared" si="2"/>
        <v>0</v>
      </c>
      <c r="AA48" s="161">
        <f t="shared" si="2"/>
        <v>0</v>
      </c>
      <c r="AB48" s="161">
        <f t="shared" si="2"/>
        <v>0</v>
      </c>
      <c r="AC48" s="161">
        <f t="shared" si="2"/>
        <v>0</v>
      </c>
      <c r="AD48" s="161">
        <f t="shared" si="2"/>
        <v>0</v>
      </c>
      <c r="AE48" s="161">
        <f t="shared" si="2"/>
        <v>0</v>
      </c>
      <c r="AF48" s="161">
        <f t="shared" si="2"/>
        <v>0</v>
      </c>
      <c r="AG48" s="161">
        <f t="shared" si="2"/>
        <v>10</v>
      </c>
      <c r="AH48" s="161">
        <f t="shared" si="2"/>
        <v>0</v>
      </c>
      <c r="AI48" s="161">
        <f t="shared" si="2"/>
        <v>0</v>
      </c>
      <c r="AJ48" s="161">
        <f t="shared" si="2"/>
        <v>0</v>
      </c>
      <c r="AK48" s="161">
        <f t="shared" si="2"/>
        <v>0</v>
      </c>
      <c r="AL48" s="161">
        <f t="shared" si="2"/>
        <v>0</v>
      </c>
      <c r="AM48" s="161">
        <f t="shared" si="2"/>
        <v>0</v>
      </c>
      <c r="AN48" s="161">
        <f t="shared" si="2"/>
        <v>0</v>
      </c>
      <c r="AO48" s="161">
        <f t="shared" si="2"/>
        <v>0</v>
      </c>
      <c r="AP48" s="161">
        <f t="shared" si="2"/>
        <v>0</v>
      </c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160"/>
      <c r="CE48" s="33"/>
      <c r="CF48" s="33"/>
      <c r="CG48" s="33"/>
      <c r="CH48" s="33"/>
      <c r="CI48" s="33"/>
    </row>
    <row r="49" spans="1:87" s="12" customFormat="1" ht="35.25" customHeight="1">
      <c r="A49" s="53"/>
      <c r="B49" s="5" t="s">
        <v>112</v>
      </c>
      <c r="C49" s="5"/>
      <c r="D49" s="161">
        <f aca="true" t="shared" si="3" ref="D49:AP49">+D48+D37</f>
        <v>0</v>
      </c>
      <c r="E49" s="161">
        <f t="shared" si="3"/>
        <v>0</v>
      </c>
      <c r="F49" s="161">
        <f t="shared" si="3"/>
        <v>0</v>
      </c>
      <c r="G49" s="161">
        <f t="shared" si="3"/>
        <v>0</v>
      </c>
      <c r="H49" s="161">
        <f t="shared" si="3"/>
        <v>0</v>
      </c>
      <c r="I49" s="161">
        <f t="shared" si="3"/>
        <v>0</v>
      </c>
      <c r="J49" s="161">
        <f t="shared" si="3"/>
        <v>0</v>
      </c>
      <c r="K49" s="161">
        <f t="shared" si="3"/>
        <v>0</v>
      </c>
      <c r="L49" s="161">
        <f t="shared" si="3"/>
        <v>0</v>
      </c>
      <c r="M49" s="161">
        <f t="shared" si="3"/>
        <v>0</v>
      </c>
      <c r="N49" s="161">
        <f t="shared" si="3"/>
        <v>0</v>
      </c>
      <c r="O49" s="161">
        <f t="shared" si="3"/>
        <v>0</v>
      </c>
      <c r="P49" s="161">
        <f t="shared" si="3"/>
        <v>0</v>
      </c>
      <c r="Q49" s="161">
        <f t="shared" si="3"/>
        <v>0</v>
      </c>
      <c r="R49" s="161">
        <f t="shared" si="3"/>
        <v>0</v>
      </c>
      <c r="S49" s="161">
        <f t="shared" si="3"/>
        <v>0</v>
      </c>
      <c r="T49" s="161">
        <f t="shared" si="3"/>
        <v>0</v>
      </c>
      <c r="U49" s="161">
        <f t="shared" si="3"/>
        <v>0</v>
      </c>
      <c r="V49" s="161">
        <f t="shared" si="3"/>
        <v>0</v>
      </c>
      <c r="W49" s="161">
        <f t="shared" si="3"/>
        <v>0</v>
      </c>
      <c r="X49" s="161">
        <f t="shared" si="3"/>
        <v>0</v>
      </c>
      <c r="Y49" s="161">
        <f t="shared" si="3"/>
        <v>0</v>
      </c>
      <c r="Z49" s="161">
        <f t="shared" si="3"/>
        <v>0</v>
      </c>
      <c r="AA49" s="161">
        <f t="shared" si="3"/>
        <v>0</v>
      </c>
      <c r="AB49" s="161">
        <f t="shared" si="3"/>
        <v>0</v>
      </c>
      <c r="AC49" s="161">
        <f t="shared" si="3"/>
        <v>0</v>
      </c>
      <c r="AD49" s="161">
        <f t="shared" si="3"/>
        <v>0</v>
      </c>
      <c r="AE49" s="161">
        <f t="shared" si="3"/>
        <v>0</v>
      </c>
      <c r="AF49" s="161">
        <f t="shared" si="3"/>
        <v>0</v>
      </c>
      <c r="AG49" s="161">
        <f t="shared" si="3"/>
        <v>20</v>
      </c>
      <c r="AH49" s="161">
        <f t="shared" si="3"/>
        <v>0</v>
      </c>
      <c r="AI49" s="161">
        <f t="shared" si="3"/>
        <v>0</v>
      </c>
      <c r="AJ49" s="161">
        <f t="shared" si="3"/>
        <v>0</v>
      </c>
      <c r="AK49" s="161">
        <f t="shared" si="3"/>
        <v>0</v>
      </c>
      <c r="AL49" s="161">
        <f t="shared" si="3"/>
        <v>0</v>
      </c>
      <c r="AM49" s="161">
        <f t="shared" si="3"/>
        <v>0</v>
      </c>
      <c r="AN49" s="161">
        <f t="shared" si="3"/>
        <v>0</v>
      </c>
      <c r="AO49" s="161">
        <f t="shared" si="3"/>
        <v>0</v>
      </c>
      <c r="AP49" s="161">
        <f t="shared" si="3"/>
        <v>0</v>
      </c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160"/>
      <c r="CE49" s="33"/>
      <c r="CF49" s="33"/>
      <c r="CG49" s="33"/>
      <c r="CH49" s="33"/>
      <c r="CI49" s="33"/>
    </row>
    <row r="50" spans="1:87" s="12" customFormat="1" ht="35.25" customHeight="1">
      <c r="A50" s="60"/>
      <c r="B50" s="61" t="s">
        <v>127</v>
      </c>
      <c r="C50" s="62"/>
      <c r="D50" s="162">
        <f>+SUM('A4'!D25,'A4'!D36,'A4'!D51,'A8'!D25,'A8'!D37,'A8'!D48)</f>
        <v>20.201631397049145</v>
      </c>
      <c r="E50" s="162">
        <f>+SUM('A4'!E25,'A4'!E36,'A4'!E51,'A8'!E25,'A8'!E37,'A8'!E48)</f>
        <v>0.18479717442732196</v>
      </c>
      <c r="F50" s="162">
        <f>+SUM('A4'!F25,'A4'!F36,'A4'!F51,'A8'!F25,'A8'!F37,'A8'!F48)</f>
        <v>3</v>
      </c>
      <c r="G50" s="162">
        <f>+SUM('A4'!G25,'A4'!G36,'A4'!G51,'A8'!G25,'A8'!G37,'A8'!G48)</f>
        <v>0</v>
      </c>
      <c r="H50" s="162">
        <f>+SUM('A4'!H25,'A4'!H36,'A4'!H51,'A8'!H25,'A8'!H37,'A8'!H48)</f>
        <v>2.0655355195751772</v>
      </c>
      <c r="I50" s="162">
        <f>+SUM('A4'!I25,'A4'!I36,'A4'!I51,'A8'!I25,'A8'!I37,'A8'!I48)</f>
        <v>0</v>
      </c>
      <c r="J50" s="162">
        <f>+SUM('A4'!J25,'A4'!J36,'A4'!J51,'A8'!J25,'A8'!J37,'A8'!J48)</f>
        <v>8.481015480984485</v>
      </c>
      <c r="K50" s="162">
        <f>+SUM('A4'!K25,'A4'!K36,'A4'!K51,'A8'!K25,'A8'!K37,'A8'!K48)</f>
        <v>0</v>
      </c>
      <c r="L50" s="162">
        <f>+SUM('A4'!L25,'A4'!L36,'A4'!L51,'A8'!L25,'A8'!L37,'A8'!L48)</f>
        <v>0</v>
      </c>
      <c r="M50" s="162">
        <f>+SUM('A4'!M25,'A4'!M36,'A4'!M51,'A8'!M25,'A8'!M37,'A8'!M48)</f>
        <v>0</v>
      </c>
      <c r="N50" s="162">
        <f>+SUM('A4'!N25,'A4'!N36,'A4'!N51,'A8'!N25,'A8'!N37,'A8'!N48)</f>
        <v>0</v>
      </c>
      <c r="O50" s="162">
        <f>+SUM('A4'!O25,'A4'!O36,'A4'!O51,'A8'!O25,'A8'!O37,'A8'!O48)</f>
        <v>0</v>
      </c>
      <c r="P50" s="162">
        <f>+SUM('A4'!P25,'A4'!P36,'A4'!P51,'A8'!P25,'A8'!P37,'A8'!P48)</f>
        <v>0</v>
      </c>
      <c r="Q50" s="162">
        <f>+SUM('A4'!Q25,'A4'!Q36,'A4'!Q51,'A8'!Q25,'A8'!Q37,'A8'!Q48)</f>
        <v>56.46257047764264</v>
      </c>
      <c r="R50" s="162">
        <f>+SUM('A4'!R25,'A4'!R36,'A4'!R51,'A8'!R25,'A8'!R37,'A8'!R48)</f>
        <v>0</v>
      </c>
      <c r="S50" s="162">
        <f>+SUM('A4'!S25,'A4'!S36,'A4'!S51,'A8'!S25,'A8'!S37,'A8'!S48)</f>
        <v>0</v>
      </c>
      <c r="T50" s="162">
        <f>+SUM('A4'!T25,'A4'!T36,'A4'!T51,'A8'!T25,'A8'!T37,'A8'!T48)</f>
        <v>726.0370922904561</v>
      </c>
      <c r="U50" s="162">
        <f>+SUM('A4'!U25,'A4'!U36,'A4'!U51,'A8'!U25,'A8'!U37,'A8'!U48)</f>
        <v>0</v>
      </c>
      <c r="V50" s="162">
        <f>+SUM('A4'!V25,'A4'!V36,'A4'!V51,'A8'!V25,'A8'!V37,'A8'!V48)</f>
        <v>0</v>
      </c>
      <c r="W50" s="162">
        <f>+SUM('A4'!W25,'A4'!W36,'A4'!W51,'A8'!W25,'A8'!W37,'A8'!W48)</f>
        <v>0</v>
      </c>
      <c r="X50" s="162">
        <f>+SUM('A4'!X25,'A4'!X36,'A4'!X51,'A8'!X25,'A8'!X37,'A8'!X48)</f>
        <v>0</v>
      </c>
      <c r="Y50" s="162">
        <f>+SUM('A4'!Y25,'A4'!Y36,'A4'!Y51,'A8'!Y25,'A8'!Y37,'A8'!Y48)</f>
        <v>0</v>
      </c>
      <c r="Z50" s="162">
        <f>+SUM('A4'!Z25,'A4'!Z36,'A4'!Z51,'A8'!Z25,'A8'!Z37,'A8'!Z48)</f>
        <v>0</v>
      </c>
      <c r="AA50" s="162">
        <f>+SUM('A4'!AA25,'A4'!AA36,'A4'!AA51,'A8'!AA25,'A8'!AA37,'A8'!AA48)</f>
        <v>0</v>
      </c>
      <c r="AB50" s="162">
        <f>+SUM('A4'!AB25,'A4'!AB36,'A4'!AB51,'A8'!AB25,'A8'!AB37,'A8'!AB48)</f>
        <v>0</v>
      </c>
      <c r="AC50" s="162">
        <f>+SUM('A4'!AC25,'A4'!AC36,'A4'!AC51,'A8'!AC25,'A8'!AC37,'A8'!AC48)</f>
        <v>84.32850606876355</v>
      </c>
      <c r="AD50" s="162">
        <f>+SUM('A4'!AD25,'A4'!AD36,'A4'!AD51,'A8'!AD25,'A8'!AD37,'A8'!AD48)</f>
        <v>0</v>
      </c>
      <c r="AE50" s="162">
        <f>+SUM('A4'!AE25,'A4'!AE36,'A4'!AE51,'A8'!AE25,'A8'!AE37,'A8'!AE48)</f>
        <v>0</v>
      </c>
      <c r="AF50" s="162">
        <f>+SUM('A4'!AF25,'A4'!AF36,'A4'!AF51,'A8'!AF25,'A8'!AF37,'A8'!AF48)</f>
        <v>51</v>
      </c>
      <c r="AG50" s="162">
        <f>+SUM('A4'!AG25,'A4'!AG36,'A4'!AG51,'A8'!AG25,'A8'!AG37,'A8'!AG48)</f>
        <v>3025.434398315255</v>
      </c>
      <c r="AH50" s="162">
        <f>+SUM('A4'!AH25,'A4'!AH36,'A4'!AH51,'A8'!AH25,'A8'!AH37,'A8'!AH48)</f>
        <v>1285.697927615866</v>
      </c>
      <c r="AI50" s="162">
        <f>+SUM('A4'!AI25,'A4'!AI36,'A4'!AI51,'A8'!AI25,'A8'!AI37,'A8'!AI48)</f>
        <v>491.78540622578237</v>
      </c>
      <c r="AJ50" s="162">
        <f>+SUM('A4'!AJ25,'A4'!AJ36,'A4'!AJ51,'A8'!AJ25,'A8'!AJ37,'A8'!AJ48)</f>
        <v>0</v>
      </c>
      <c r="AK50" s="162">
        <f>+SUM('A4'!AK25,'A4'!AK36,'A4'!AK51,'A8'!AK25,'A8'!AK37,'A8'!AK48)</f>
        <v>0</v>
      </c>
      <c r="AL50" s="162">
        <f>+SUM('A4'!AL25,'A4'!AL36,'A4'!AL51,'A8'!AL25,'A8'!AL37,'A8'!AL48)</f>
        <v>0</v>
      </c>
      <c r="AM50" s="162">
        <f>+SUM('A4'!AM25,'A4'!AM36,'A4'!AM51,'A8'!AM25,'A8'!AM37,'A8'!AM48)</f>
        <v>64.50912191761245</v>
      </c>
      <c r="AN50" s="162">
        <f>+SUM('A4'!AN25,'A4'!AN36,'A4'!AN51,'A8'!AN25,'A8'!AN37,'A8'!AN48)</f>
        <v>0</v>
      </c>
      <c r="AO50" s="162">
        <f>+SUM('A4'!AO25,'A4'!AO36,'A4'!AO51,'A8'!AO25,'A8'!AO37,'A8'!AO48)</f>
        <v>0.17094816765930865</v>
      </c>
      <c r="AP50" s="162">
        <f>+SUM('A4'!AP25,'A4'!AP36,'A4'!AP51,'A8'!AP25,'A8'!AP37,'A8'!AP48)</f>
        <v>76</v>
      </c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160"/>
      <c r="CE50" s="33"/>
      <c r="CF50" s="33"/>
      <c r="CG50" s="33"/>
      <c r="CH50" s="33"/>
      <c r="CI50" s="33"/>
    </row>
    <row r="51" spans="1:87" s="203" customFormat="1" ht="20.25" customHeight="1">
      <c r="A51" s="631" t="s">
        <v>153</v>
      </c>
      <c r="B51" s="642"/>
      <c r="C51" s="642"/>
      <c r="D51" s="642"/>
      <c r="E51" s="642"/>
      <c r="F51" s="642"/>
      <c r="G51" s="642"/>
      <c r="H51" s="642"/>
      <c r="I51" s="642"/>
      <c r="J51" s="642"/>
      <c r="K51" s="642"/>
      <c r="L51" s="642"/>
      <c r="M51" s="642"/>
      <c r="N51" s="642"/>
      <c r="O51" s="642"/>
      <c r="P51" s="642"/>
      <c r="Q51" s="642"/>
      <c r="R51" s="642"/>
      <c r="S51" s="642"/>
      <c r="T51" s="642"/>
      <c r="U51" s="642"/>
      <c r="V51" s="642"/>
      <c r="W51" s="642"/>
      <c r="X51" s="642"/>
      <c r="Y51" s="642"/>
      <c r="Z51" s="642"/>
      <c r="AA51" s="642"/>
      <c r="AB51" s="642"/>
      <c r="AC51" s="642"/>
      <c r="AD51" s="642"/>
      <c r="AE51" s="642"/>
      <c r="AF51" s="642"/>
      <c r="AG51" s="642"/>
      <c r="AH51" s="642"/>
      <c r="AI51" s="642"/>
      <c r="AJ51" s="642"/>
      <c r="AK51" s="642"/>
      <c r="AL51" s="642"/>
      <c r="AM51" s="642"/>
      <c r="AN51" s="642"/>
      <c r="AO51" s="642"/>
      <c r="AP51" s="642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160"/>
      <c r="CE51" s="33"/>
      <c r="CF51" s="33"/>
      <c r="CG51" s="33"/>
      <c r="CH51" s="33"/>
      <c r="CI51" s="33"/>
    </row>
    <row r="52" spans="1:87" s="203" customFormat="1" ht="18.75">
      <c r="A52" s="631" t="s">
        <v>154</v>
      </c>
      <c r="B52" s="181"/>
      <c r="C52" s="181"/>
      <c r="D52" s="271"/>
      <c r="E52" s="271"/>
      <c r="F52" s="271"/>
      <c r="G52" s="271"/>
      <c r="H52" s="323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P52" s="326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160"/>
      <c r="CE52" s="33"/>
      <c r="CF52" s="33"/>
      <c r="CG52" s="33"/>
      <c r="CH52" s="33"/>
      <c r="CI52" s="33"/>
    </row>
    <row r="53" spans="1:87" s="317" customFormat="1" ht="22.5">
      <c r="A53" s="631" t="s">
        <v>155</v>
      </c>
      <c r="B53" s="343"/>
      <c r="C53" s="343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AP53" s="327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160"/>
      <c r="CE53" s="33"/>
      <c r="CF53" s="33"/>
      <c r="CG53" s="33"/>
      <c r="CH53" s="33"/>
      <c r="CI53" s="33"/>
    </row>
    <row r="54" spans="1:87" s="317" customFormat="1" ht="18" customHeight="1">
      <c r="A54" s="324"/>
      <c r="B54" s="324"/>
      <c r="C54" s="324"/>
      <c r="D54" s="325"/>
      <c r="E54" s="325"/>
      <c r="F54" s="325"/>
      <c r="G54" s="325"/>
      <c r="H54" s="325"/>
      <c r="I54" s="325"/>
      <c r="J54" s="325"/>
      <c r="K54" s="325"/>
      <c r="L54" s="325"/>
      <c r="M54" s="344"/>
      <c r="N54" s="325"/>
      <c r="O54" s="325"/>
      <c r="R54" s="325"/>
      <c r="AP54" s="327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160"/>
      <c r="CE54" s="33"/>
      <c r="CF54" s="33"/>
      <c r="CG54" s="33"/>
      <c r="CH54" s="33"/>
      <c r="CI54" s="33"/>
    </row>
    <row r="55" spans="1:87" s="319" customFormat="1" ht="18" customHeight="1">
      <c r="A55" s="345"/>
      <c r="B55" s="345"/>
      <c r="C55" s="345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15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160"/>
      <c r="CE55" s="33"/>
      <c r="CF55" s="33"/>
      <c r="CG55" s="33"/>
      <c r="CH55" s="33"/>
      <c r="CI55" s="33"/>
    </row>
    <row r="56" spans="42:87" s="321" customFormat="1" ht="12">
      <c r="AP56" s="330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160"/>
      <c r="CE56" s="33"/>
      <c r="CF56" s="33"/>
      <c r="CG56" s="33"/>
      <c r="CH56" s="33"/>
      <c r="CI56" s="33"/>
    </row>
    <row r="57" spans="42:87" s="321" customFormat="1" ht="12">
      <c r="AP57" s="330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160"/>
      <c r="CE57" s="33"/>
      <c r="CF57" s="33"/>
      <c r="CG57" s="33"/>
      <c r="CH57" s="33"/>
      <c r="CI57" s="33"/>
    </row>
    <row r="58" spans="42:87" s="321" customFormat="1" ht="12">
      <c r="AP58" s="330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160"/>
      <c r="CE58" s="33"/>
      <c r="CF58" s="33"/>
      <c r="CG58" s="33"/>
      <c r="CH58" s="33"/>
      <c r="CI58" s="33"/>
    </row>
    <row r="59" spans="42:87" s="321" customFormat="1" ht="12">
      <c r="AP59" s="330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160"/>
      <c r="CE59" s="33"/>
      <c r="CF59" s="33"/>
      <c r="CG59" s="33"/>
      <c r="CH59" s="33"/>
      <c r="CI59" s="33"/>
    </row>
    <row r="60" ht="12"/>
    <row r="61" ht="12"/>
    <row r="62" ht="12"/>
    <row r="63" ht="12"/>
  </sheetData>
  <sheetProtection/>
  <mergeCells count="7">
    <mergeCell ref="B11:C11"/>
    <mergeCell ref="D13:AR13"/>
    <mergeCell ref="B9:AP9"/>
    <mergeCell ref="B4:AP4"/>
    <mergeCell ref="B5:AP5"/>
    <mergeCell ref="B7:AP7"/>
    <mergeCell ref="B8:AP8"/>
  </mergeCells>
  <conditionalFormatting sqref="D39:AP50 D28:AP37 D16:AP25">
    <cfRule type="expression" priority="1" dxfId="3" stopIfTrue="1">
      <formula>AND(D16&lt;&gt;"",OR(D16&lt;0,NOT(ISNUMBER(D16))))</formula>
    </cfRule>
  </conditionalFormatting>
  <conditionalFormatting sqref="B11">
    <cfRule type="expression" priority="2" dxfId="3" stopIfTrue="1">
      <formula>COUNTA(D16:AP50)&lt;&gt;COUNTIF(D16:AP50,"&gt;=0")</formula>
    </cfRule>
  </conditionalFormatting>
  <conditionalFormatting sqref="C11">
    <cfRule type="expression" priority="3" dxfId="3" stopIfTrue="1">
      <formula>COUNTA(E16:AP50)&lt;&gt;COUNTIF(E16:AP50,"&gt;=0")</formula>
    </cfRule>
  </conditionalFormatting>
  <printOptions/>
  <pageMargins left="0.66" right="0.2" top="1" bottom="1" header="0.5" footer="0.5"/>
  <pageSetup fitToHeight="1" fitToWidth="1" horizontalDpi="600" verticalDpi="600" orientation="landscape" paperSize="9" scale="39" r:id="rId1"/>
  <headerFooter alignWithMargins="0">
    <oddFooter>&amp;C2010 Triennial Central Bank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outlinePr summaryBelow="0" summaryRight="0"/>
    <pageSetUpPr fitToPage="1"/>
  </sheetPr>
  <dimension ref="A1:CP58"/>
  <sheetViews>
    <sheetView zoomScale="75" zoomScaleNormal="75" workbookViewId="0" topLeftCell="A1">
      <pane xSplit="3" ySplit="13" topLeftCell="P14" activePane="bottomRight" state="frozen"/>
      <selection pane="topLeft" activeCell="B8" sqref="B8:M8"/>
      <selection pane="topRight" activeCell="B8" sqref="B8:M8"/>
      <selection pane="bottomLeft" activeCell="B8" sqref="B8:M8"/>
      <selection pane="bottomRight" activeCell="B36" sqref="B36"/>
    </sheetView>
  </sheetViews>
  <sheetFormatPr defaultColWidth="9.00390625" defaultRowHeight="12" zeroHeight="1" outlineLevelCol="1"/>
  <cols>
    <col min="1" max="1" width="3.00390625" style="321" customWidth="1"/>
    <col min="2" max="2" width="32.375" style="321" customWidth="1"/>
    <col min="3" max="3" width="10.75390625" style="351" customWidth="1"/>
    <col min="4" max="4" width="8.125" style="321" customWidth="1"/>
    <col min="5" max="5" width="10.875" style="321" bestFit="1" customWidth="1"/>
    <col min="6" max="6" width="7.375" style="321" customWidth="1"/>
    <col min="7" max="7" width="6.875" style="321" customWidth="1"/>
    <col min="8" max="8" width="7.375" style="321" customWidth="1"/>
    <col min="9" max="9" width="7.125" style="321" customWidth="1"/>
    <col min="10" max="11" width="7.75390625" style="321" customWidth="1"/>
    <col min="12" max="12" width="6.875" style="321" customWidth="1"/>
    <col min="13" max="13" width="7.375" style="321" customWidth="1"/>
    <col min="14" max="14" width="7.25390625" style="321" customWidth="1"/>
    <col min="15" max="15" width="7.375" style="321" customWidth="1"/>
    <col min="16" max="16" width="7.125" style="321" customWidth="1"/>
    <col min="17" max="17" width="6.875" style="321" customWidth="1"/>
    <col min="18" max="18" width="7.75390625" style="321" customWidth="1"/>
    <col min="19" max="19" width="7.375" style="321" customWidth="1"/>
    <col min="20" max="21" width="7.125" style="321" customWidth="1"/>
    <col min="22" max="22" width="6.875" style="321" customWidth="1"/>
    <col min="23" max="24" width="7.125" style="321" customWidth="1"/>
    <col min="25" max="25" width="6.625" style="321" customWidth="1"/>
    <col min="26" max="26" width="5.875" style="321" customWidth="1"/>
    <col min="27" max="27" width="6.625" style="321" customWidth="1"/>
    <col min="28" max="28" width="8.00390625" style="321" customWidth="1"/>
    <col min="29" max="29" width="6.375" style="321" customWidth="1"/>
    <col min="30" max="30" width="6.625" style="321" customWidth="1"/>
    <col min="31" max="32" width="8.125" style="321" customWidth="1"/>
    <col min="33" max="34" width="7.375" style="321" customWidth="1"/>
    <col min="35" max="35" width="7.125" style="321" customWidth="1"/>
    <col min="36" max="36" width="6.875" style="321" customWidth="1"/>
    <col min="37" max="37" width="7.75390625" style="321" customWidth="1"/>
    <col min="38" max="38" width="6.875" style="321" customWidth="1"/>
    <col min="39" max="39" width="7.75390625" style="321" customWidth="1"/>
    <col min="40" max="41" width="7.375" style="321" customWidth="1"/>
    <col min="42" max="42" width="7.125" style="321" customWidth="1"/>
    <col min="43" max="43" width="5.00390625" style="321" customWidth="1"/>
    <col min="44" max="44" width="8.00390625" style="321" customWidth="1"/>
    <col min="45" max="45" width="7.375" style="321" customWidth="1"/>
    <col min="46" max="46" width="10.625" style="321" customWidth="1"/>
    <col min="47" max="47" width="9.25390625" style="321" bestFit="1" customWidth="1"/>
    <col min="48" max="48" width="16.25390625" style="321" customWidth="1"/>
    <col min="49" max="49" width="8.125" style="321" customWidth="1" outlineLevel="1"/>
    <col min="50" max="50" width="9.75390625" style="321" customWidth="1" outlineLevel="1"/>
    <col min="51" max="51" width="7.375" style="321" customWidth="1" outlineLevel="1"/>
    <col min="52" max="52" width="6.875" style="321" customWidth="1" outlineLevel="1"/>
    <col min="53" max="53" width="7.375" style="321" customWidth="1" outlineLevel="1"/>
    <col min="54" max="54" width="7.125" style="321" customWidth="1" outlineLevel="1"/>
    <col min="55" max="56" width="7.75390625" style="321" customWidth="1" outlineLevel="1"/>
    <col min="57" max="57" width="6.875" style="321" customWidth="1" outlineLevel="1"/>
    <col min="58" max="58" width="7.375" style="321" customWidth="1" outlineLevel="1"/>
    <col min="59" max="59" width="7.25390625" style="321" customWidth="1" outlineLevel="1"/>
    <col min="60" max="60" width="7.375" style="321" customWidth="1" outlineLevel="1"/>
    <col min="61" max="61" width="7.125" style="321" customWidth="1" outlineLevel="1"/>
    <col min="62" max="62" width="6.875" style="321" customWidth="1" outlineLevel="1"/>
    <col min="63" max="63" width="7.75390625" style="321" customWidth="1" outlineLevel="1"/>
    <col min="64" max="64" width="7.375" style="321" customWidth="1" outlineLevel="1"/>
    <col min="65" max="66" width="7.125" style="321" customWidth="1" outlineLevel="1"/>
    <col min="67" max="67" width="6.875" style="321" customWidth="1" outlineLevel="1"/>
    <col min="68" max="69" width="7.125" style="321" customWidth="1" outlineLevel="1"/>
    <col min="70" max="70" width="6.625" style="321" customWidth="1" outlineLevel="1"/>
    <col min="71" max="71" width="5.875" style="321" customWidth="1" outlineLevel="1"/>
    <col min="72" max="72" width="6.625" style="321" customWidth="1" outlineLevel="1"/>
    <col min="73" max="73" width="8.00390625" style="321" customWidth="1" outlineLevel="1"/>
    <col min="74" max="74" width="6.375" style="321" customWidth="1" outlineLevel="1"/>
    <col min="75" max="75" width="6.625" style="321" customWidth="1" outlineLevel="1"/>
    <col min="76" max="77" width="8.125" style="321" customWidth="1" outlineLevel="1"/>
    <col min="78" max="79" width="7.375" style="321" customWidth="1" outlineLevel="1"/>
    <col min="80" max="80" width="7.125" style="321" customWidth="1" outlineLevel="1"/>
    <col min="81" max="81" width="6.875" style="321" customWidth="1" outlineLevel="1"/>
    <col min="82" max="82" width="7.75390625" style="321" customWidth="1" outlineLevel="1"/>
    <col min="83" max="83" width="6.875" style="321" customWidth="1" outlineLevel="1"/>
    <col min="84" max="84" width="7.75390625" style="321" customWidth="1" outlineLevel="1"/>
    <col min="85" max="86" width="7.375" style="321" customWidth="1" outlineLevel="1"/>
    <col min="87" max="87" width="7.125" style="321" customWidth="1" outlineLevel="1"/>
    <col min="88" max="88" width="5.00390625" style="321" customWidth="1" outlineLevel="1"/>
    <col min="89" max="89" width="8.00390625" style="321" customWidth="1" outlineLevel="1"/>
    <col min="90" max="90" width="7.375" style="321" customWidth="1" outlineLevel="1"/>
    <col min="91" max="91" width="10.625" style="321" customWidth="1" outlineLevel="1"/>
    <col min="92" max="92" width="9.75390625" style="321" customWidth="1" outlineLevel="1"/>
    <col min="93" max="93" width="9.125" style="321" customWidth="1" outlineLevel="1"/>
    <col min="94" max="96" width="9.125" style="321" customWidth="1"/>
    <col min="97" max="16384" width="0" style="321" hidden="1" customWidth="1"/>
  </cols>
  <sheetData>
    <row r="1" spans="1:92" s="4" customFormat="1" ht="18" customHeight="1">
      <c r="A1" s="1" t="s">
        <v>118</v>
      </c>
      <c r="B1" s="171"/>
      <c r="C1" s="177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3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3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</row>
    <row r="2" spans="1:92" s="4" customFormat="1" ht="18" customHeight="1">
      <c r="A2" s="296"/>
      <c r="B2" s="171"/>
      <c r="C2" s="177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3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</row>
    <row r="3" spans="1:92" s="4" customFormat="1" ht="18" customHeight="1">
      <c r="A3" s="296"/>
      <c r="B3" s="171"/>
      <c r="C3" s="177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3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</row>
    <row r="4" spans="1:92" s="4" customFormat="1" ht="18" customHeight="1">
      <c r="A4" s="296"/>
      <c r="B4" s="171"/>
      <c r="C4" s="177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3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</row>
    <row r="5" spans="1:92" s="4" customFormat="1" ht="18" customHeight="1">
      <c r="A5" s="176"/>
      <c r="C5" s="492"/>
      <c r="D5" s="728" t="s">
        <v>51</v>
      </c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  <c r="AA5" s="728"/>
      <c r="AB5" s="728"/>
      <c r="AC5" s="728"/>
      <c r="AD5" s="728"/>
      <c r="AE5" s="728"/>
      <c r="AF5" s="728"/>
      <c r="AG5" s="728"/>
      <c r="AH5" s="728"/>
      <c r="AI5" s="728"/>
      <c r="AJ5" s="728"/>
      <c r="AK5" s="728"/>
      <c r="AL5" s="728"/>
      <c r="AM5" s="728"/>
      <c r="AN5" s="728"/>
      <c r="AO5" s="728"/>
      <c r="AP5" s="728"/>
      <c r="AQ5" s="728"/>
      <c r="AR5" s="728"/>
      <c r="AS5" s="728"/>
      <c r="AT5" s="728"/>
      <c r="AU5" s="728"/>
      <c r="AW5" s="179"/>
      <c r="AX5" s="178"/>
      <c r="AY5" s="179"/>
      <c r="AZ5" s="179"/>
      <c r="BA5" s="179"/>
      <c r="BB5" s="179"/>
      <c r="BC5" s="179"/>
      <c r="BD5" s="179"/>
      <c r="BE5" s="179"/>
      <c r="BF5" s="179"/>
      <c r="BG5" s="270"/>
      <c r="BH5" s="179"/>
      <c r="BI5" s="179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</row>
    <row r="6" spans="1:92" s="4" customFormat="1" ht="18" customHeight="1">
      <c r="A6" s="226"/>
      <c r="C6" s="492"/>
      <c r="D6" s="728" t="s">
        <v>52</v>
      </c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8"/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28"/>
      <c r="AM6" s="728"/>
      <c r="AN6" s="728"/>
      <c r="AO6" s="728"/>
      <c r="AP6" s="728"/>
      <c r="AQ6" s="728"/>
      <c r="AR6" s="728"/>
      <c r="AS6" s="728"/>
      <c r="AT6" s="728"/>
      <c r="AU6" s="728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270"/>
      <c r="BH6" s="179"/>
      <c r="BI6" s="179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</row>
    <row r="7" spans="1:92" s="4" customFormat="1" ht="6.75" customHeight="1">
      <c r="A7" s="226"/>
      <c r="C7" s="442"/>
      <c r="D7" s="728" t="s">
        <v>100</v>
      </c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8"/>
      <c r="AE7" s="728"/>
      <c r="AF7" s="728"/>
      <c r="AG7" s="728"/>
      <c r="AH7" s="728"/>
      <c r="AI7" s="728"/>
      <c r="AJ7" s="728"/>
      <c r="AK7" s="728"/>
      <c r="AL7" s="728"/>
      <c r="AM7" s="728"/>
      <c r="AN7" s="728"/>
      <c r="AO7" s="728"/>
      <c r="AP7" s="728"/>
      <c r="AQ7" s="728"/>
      <c r="AR7" s="728"/>
      <c r="AS7" s="728"/>
      <c r="AT7" s="728"/>
      <c r="AU7" s="728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270"/>
      <c r="BH7" s="179"/>
      <c r="BI7" s="179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</row>
    <row r="8" spans="1:94" s="4" customFormat="1" ht="18.75" customHeight="1">
      <c r="A8" s="227"/>
      <c r="C8" s="492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28"/>
      <c r="AC8" s="728"/>
      <c r="AD8" s="728"/>
      <c r="AE8" s="728"/>
      <c r="AF8" s="728"/>
      <c r="AG8" s="728"/>
      <c r="AH8" s="728"/>
      <c r="AI8" s="728"/>
      <c r="AJ8" s="728"/>
      <c r="AK8" s="728"/>
      <c r="AL8" s="728"/>
      <c r="AM8" s="728"/>
      <c r="AN8" s="728"/>
      <c r="AO8" s="728"/>
      <c r="AP8" s="728"/>
      <c r="AQ8" s="728"/>
      <c r="AR8" s="728"/>
      <c r="AS8" s="728"/>
      <c r="AT8" s="728"/>
      <c r="AU8" s="728"/>
      <c r="AV8" s="319"/>
      <c r="AW8" s="348"/>
      <c r="AX8" s="200"/>
      <c r="AY8" s="348"/>
      <c r="AZ8" s="348"/>
      <c r="BA8" s="348"/>
      <c r="BB8" s="348"/>
      <c r="BC8" s="348"/>
      <c r="BD8" s="348"/>
      <c r="BE8" s="348"/>
      <c r="BF8" s="348"/>
      <c r="BG8" s="349"/>
      <c r="BH8" s="349"/>
      <c r="BI8" s="349"/>
      <c r="BJ8" s="349"/>
      <c r="BK8" s="348"/>
      <c r="BL8" s="349"/>
      <c r="BM8" s="349"/>
      <c r="BN8" s="349"/>
      <c r="BO8" s="200"/>
      <c r="BP8" s="348"/>
      <c r="BQ8" s="348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</row>
    <row r="9" spans="1:94" s="4" customFormat="1" ht="27.75" customHeight="1">
      <c r="A9" s="228"/>
      <c r="C9" s="492"/>
      <c r="D9" s="728" t="s">
        <v>101</v>
      </c>
      <c r="E9" s="728"/>
      <c r="F9" s="728"/>
      <c r="G9" s="728"/>
      <c r="H9" s="728"/>
      <c r="I9" s="728"/>
      <c r="J9" s="728"/>
      <c r="K9" s="728"/>
      <c r="L9" s="728"/>
      <c r="M9" s="728"/>
      <c r="N9" s="728"/>
      <c r="O9" s="728"/>
      <c r="P9" s="728"/>
      <c r="Q9" s="728"/>
      <c r="R9" s="728"/>
      <c r="S9" s="728"/>
      <c r="T9" s="728"/>
      <c r="U9" s="728"/>
      <c r="V9" s="728"/>
      <c r="W9" s="728"/>
      <c r="X9" s="728"/>
      <c r="Y9" s="728"/>
      <c r="Z9" s="728"/>
      <c r="AA9" s="728"/>
      <c r="AB9" s="728"/>
      <c r="AC9" s="728"/>
      <c r="AD9" s="728"/>
      <c r="AE9" s="728"/>
      <c r="AF9" s="728"/>
      <c r="AG9" s="728"/>
      <c r="AH9" s="728"/>
      <c r="AI9" s="728"/>
      <c r="AJ9" s="728"/>
      <c r="AK9" s="728"/>
      <c r="AL9" s="728"/>
      <c r="AM9" s="728"/>
      <c r="AN9" s="728"/>
      <c r="AO9" s="728"/>
      <c r="AP9" s="728"/>
      <c r="AQ9" s="728"/>
      <c r="AR9" s="728"/>
      <c r="AS9" s="728"/>
      <c r="AT9" s="728"/>
      <c r="AU9" s="728"/>
      <c r="AV9" s="319"/>
      <c r="AW9" s="348"/>
      <c r="AX9" s="348"/>
      <c r="AY9" s="348"/>
      <c r="AZ9" s="348"/>
      <c r="BA9" s="348"/>
      <c r="BB9" s="348"/>
      <c r="BC9" s="348"/>
      <c r="BD9" s="200"/>
      <c r="BE9" s="348"/>
      <c r="BF9" s="348"/>
      <c r="BG9" s="349"/>
      <c r="BH9" s="349"/>
      <c r="BI9" s="349"/>
      <c r="BJ9" s="349"/>
      <c r="BK9" s="348"/>
      <c r="BL9" s="349"/>
      <c r="BM9" s="349"/>
      <c r="BN9" s="349"/>
      <c r="BO9" s="348"/>
      <c r="BP9" s="348"/>
      <c r="BQ9" s="348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</row>
    <row r="10" spans="1:94" s="4" customFormat="1" ht="69.75" customHeight="1">
      <c r="A10" s="228"/>
      <c r="B10" s="725" t="s">
        <v>3</v>
      </c>
      <c r="C10" s="726"/>
      <c r="D10" s="727" t="s">
        <v>79</v>
      </c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727"/>
      <c r="AI10" s="727"/>
      <c r="AJ10" s="727"/>
      <c r="AK10" s="727"/>
      <c r="AL10" s="727"/>
      <c r="AM10" s="727"/>
      <c r="AN10" s="727"/>
      <c r="AO10" s="727"/>
      <c r="AP10" s="727"/>
      <c r="AQ10" s="727"/>
      <c r="AR10" s="727"/>
      <c r="AS10" s="727"/>
      <c r="AT10" s="727"/>
      <c r="AU10" s="727"/>
      <c r="AV10" s="319"/>
      <c r="AW10" s="348"/>
      <c r="AX10" s="348"/>
      <c r="AY10" s="348"/>
      <c r="AZ10" s="348"/>
      <c r="BA10" s="200"/>
      <c r="BB10" s="348"/>
      <c r="BC10" s="348"/>
      <c r="BD10" s="348"/>
      <c r="BE10" s="348"/>
      <c r="BF10" s="348"/>
      <c r="BG10" s="349"/>
      <c r="BH10" s="349"/>
      <c r="BI10" s="349"/>
      <c r="BJ10" s="349"/>
      <c r="BK10" s="348"/>
      <c r="BL10" s="349"/>
      <c r="BM10" s="349"/>
      <c r="BN10" s="349"/>
      <c r="BO10" s="348"/>
      <c r="BP10" s="348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</row>
    <row r="11" spans="1:94" s="4" customFormat="1" ht="18" customHeight="1">
      <c r="A11" s="184"/>
      <c r="B11" s="174"/>
      <c r="C11" s="174"/>
      <c r="D11" s="200"/>
      <c r="E11" s="186"/>
      <c r="F11" s="224"/>
      <c r="G11" s="187"/>
      <c r="H11" s="200"/>
      <c r="I11" s="179"/>
      <c r="J11" s="179"/>
      <c r="K11" s="179"/>
      <c r="L11" s="179"/>
      <c r="M11" s="179"/>
      <c r="O11" s="179"/>
      <c r="P11" s="179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319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9"/>
      <c r="BH11" s="349"/>
      <c r="BI11" s="349"/>
      <c r="BJ11" s="349"/>
      <c r="BK11" s="348"/>
      <c r="BL11" s="349"/>
      <c r="BM11" s="349"/>
      <c r="BN11" s="349"/>
      <c r="BO11" s="348"/>
      <c r="BP11" s="348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</row>
    <row r="12" spans="1:94" s="94" customFormat="1" ht="18" customHeight="1">
      <c r="A12" s="730"/>
      <c r="B12" s="732" t="s">
        <v>103</v>
      </c>
      <c r="C12" s="734"/>
      <c r="D12" s="708" t="s">
        <v>13</v>
      </c>
      <c r="E12" s="729" t="s">
        <v>6</v>
      </c>
      <c r="F12" s="729" t="s">
        <v>15</v>
      </c>
      <c r="G12" s="708" t="s">
        <v>7</v>
      </c>
      <c r="H12" s="708" t="s">
        <v>8</v>
      </c>
      <c r="I12" s="708" t="s">
        <v>9</v>
      </c>
      <c r="J12" s="708" t="s">
        <v>10</v>
      </c>
      <c r="K12" s="708" t="s">
        <v>11</v>
      </c>
      <c r="L12" s="708" t="s">
        <v>17</v>
      </c>
      <c r="M12" s="708" t="s">
        <v>39</v>
      </c>
      <c r="N12" s="708" t="s">
        <v>4</v>
      </c>
      <c r="O12" s="708" t="s">
        <v>40</v>
      </c>
      <c r="P12" s="708" t="s">
        <v>18</v>
      </c>
      <c r="Q12" s="708" t="s">
        <v>38</v>
      </c>
      <c r="R12" s="708" t="s">
        <v>31</v>
      </c>
      <c r="S12" s="708" t="s">
        <v>41</v>
      </c>
      <c r="T12" s="708" t="s">
        <v>19</v>
      </c>
      <c r="U12" s="708" t="s">
        <v>16</v>
      </c>
      <c r="V12" s="708" t="s">
        <v>42</v>
      </c>
      <c r="W12" s="708" t="s">
        <v>20</v>
      </c>
      <c r="X12" s="708" t="s">
        <v>21</v>
      </c>
      <c r="Y12" s="708" t="s">
        <v>32</v>
      </c>
      <c r="Z12" s="708" t="s">
        <v>43</v>
      </c>
      <c r="AA12" s="708" t="s">
        <v>33</v>
      </c>
      <c r="AB12" s="708" t="s">
        <v>22</v>
      </c>
      <c r="AC12" s="708" t="s">
        <v>44</v>
      </c>
      <c r="AD12" s="708" t="s">
        <v>45</v>
      </c>
      <c r="AE12" s="708" t="s">
        <v>23</v>
      </c>
      <c r="AF12" s="708" t="s">
        <v>46</v>
      </c>
      <c r="AG12" s="708" t="s">
        <v>36</v>
      </c>
      <c r="AH12" s="708" t="s">
        <v>34</v>
      </c>
      <c r="AI12" s="708" t="s">
        <v>47</v>
      </c>
      <c r="AJ12" s="708" t="s">
        <v>24</v>
      </c>
      <c r="AK12" s="708" t="s">
        <v>25</v>
      </c>
      <c r="AL12" s="708" t="s">
        <v>5</v>
      </c>
      <c r="AM12" s="708" t="s">
        <v>26</v>
      </c>
      <c r="AN12" s="708" t="s">
        <v>48</v>
      </c>
      <c r="AO12" s="708" t="s">
        <v>37</v>
      </c>
      <c r="AP12" s="708" t="s">
        <v>27</v>
      </c>
      <c r="AQ12" s="708" t="s">
        <v>28</v>
      </c>
      <c r="AR12" s="708" t="s">
        <v>29</v>
      </c>
      <c r="AS12" s="708" t="s">
        <v>30</v>
      </c>
      <c r="AT12" s="708" t="s">
        <v>105</v>
      </c>
      <c r="AU12" s="708" t="s">
        <v>104</v>
      </c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50"/>
      <c r="BH12" s="350"/>
      <c r="BI12" s="350"/>
      <c r="BJ12" s="350"/>
      <c r="BK12" s="319"/>
      <c r="BL12" s="350"/>
      <c r="BM12" s="350"/>
      <c r="BN12" s="350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</row>
    <row r="13" spans="1:94" s="94" customFormat="1" ht="44.25" customHeight="1">
      <c r="A13" s="731"/>
      <c r="B13" s="733"/>
      <c r="C13" s="735"/>
      <c r="D13" s="709"/>
      <c r="E13" s="718"/>
      <c r="F13" s="718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09"/>
      <c r="Z13" s="709"/>
      <c r="AA13" s="709"/>
      <c r="AB13" s="709"/>
      <c r="AC13" s="709"/>
      <c r="AD13" s="709"/>
      <c r="AE13" s="709"/>
      <c r="AF13" s="709"/>
      <c r="AG13" s="709"/>
      <c r="AH13" s="709"/>
      <c r="AI13" s="709"/>
      <c r="AJ13" s="709"/>
      <c r="AK13" s="709"/>
      <c r="AL13" s="709"/>
      <c r="AM13" s="709"/>
      <c r="AN13" s="736"/>
      <c r="AO13" s="709"/>
      <c r="AP13" s="709"/>
      <c r="AQ13" s="709"/>
      <c r="AR13" s="709"/>
      <c r="AS13" s="709"/>
      <c r="AT13" s="736"/>
      <c r="AU13" s="736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50"/>
      <c r="BH13" s="350"/>
      <c r="BI13" s="350"/>
      <c r="BJ13" s="350"/>
      <c r="BK13" s="319"/>
      <c r="BL13" s="350"/>
      <c r="BM13" s="350"/>
      <c r="BN13" s="350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19"/>
      <c r="CE13" s="319"/>
      <c r="CF13" s="319"/>
      <c r="CG13" s="319"/>
      <c r="CH13" s="319"/>
      <c r="CI13" s="319"/>
      <c r="CJ13" s="319"/>
      <c r="CK13" s="319"/>
      <c r="CL13" s="319"/>
      <c r="CM13" s="319"/>
      <c r="CN13" s="319"/>
      <c r="CO13" s="319"/>
      <c r="CP13" s="319"/>
    </row>
    <row r="14" spans="1:94" s="94" customFormat="1" ht="18" customHeight="1">
      <c r="A14" s="229"/>
      <c r="B14" s="630" t="s">
        <v>14</v>
      </c>
      <c r="C14" s="214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50"/>
      <c r="BH14" s="350"/>
      <c r="BI14" s="350"/>
      <c r="BJ14" s="350"/>
      <c r="BK14" s="319"/>
      <c r="BL14" s="350"/>
      <c r="BM14" s="350"/>
      <c r="BN14" s="350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</row>
    <row r="15" spans="1:94" s="94" customFormat="1" ht="18" customHeight="1">
      <c r="A15" s="229"/>
      <c r="B15" s="630" t="s">
        <v>119</v>
      </c>
      <c r="C15" s="214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50"/>
      <c r="BH15" s="350"/>
      <c r="BI15" s="350"/>
      <c r="BJ15" s="350"/>
      <c r="BK15" s="319"/>
      <c r="BL15" s="350"/>
      <c r="BM15" s="350"/>
      <c r="BN15" s="350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</row>
    <row r="16" spans="1:94" s="94" customFormat="1" ht="18" customHeight="1">
      <c r="A16" s="230"/>
      <c r="B16" s="631" t="s">
        <v>108</v>
      </c>
      <c r="C16" s="214"/>
      <c r="D16" s="71">
        <v>1910.3756768013327</v>
      </c>
      <c r="E16" s="71">
        <v>620</v>
      </c>
      <c r="F16" s="71">
        <v>521.7505315767554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161">
        <f aca="true" t="shared" si="0" ref="AU16:AU25">+SUM(D16:AT16)</f>
        <v>3052.126208378088</v>
      </c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50"/>
      <c r="BH16" s="350"/>
      <c r="BI16" s="350"/>
      <c r="BJ16" s="350"/>
      <c r="BK16" s="319"/>
      <c r="BL16" s="350"/>
      <c r="BM16" s="350"/>
      <c r="BN16" s="350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19"/>
      <c r="CN16" s="319"/>
      <c r="CO16" s="319"/>
      <c r="CP16" s="319"/>
    </row>
    <row r="17" spans="1:94" s="94" customFormat="1" ht="18" customHeight="1">
      <c r="A17" s="231"/>
      <c r="B17" s="632" t="s">
        <v>95</v>
      </c>
      <c r="C17" s="216"/>
      <c r="D17" s="71">
        <v>784.1232819658476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161">
        <f t="shared" si="0"/>
        <v>784.1232819658476</v>
      </c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50"/>
      <c r="BH17" s="350"/>
      <c r="BI17" s="350"/>
      <c r="BJ17" s="350"/>
      <c r="BK17" s="319"/>
      <c r="BL17" s="350"/>
      <c r="BM17" s="350"/>
      <c r="BN17" s="350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19"/>
      <c r="CL17" s="319"/>
      <c r="CM17" s="319"/>
      <c r="CN17" s="319"/>
      <c r="CO17" s="319"/>
      <c r="CP17" s="319"/>
    </row>
    <row r="18" spans="1:94" s="94" customFormat="1" ht="18" customHeight="1">
      <c r="A18" s="231"/>
      <c r="B18" s="632" t="s">
        <v>96</v>
      </c>
      <c r="C18" s="216"/>
      <c r="D18" s="71">
        <v>1126.2523948354851</v>
      </c>
      <c r="E18" s="71">
        <v>620</v>
      </c>
      <c r="F18" s="71">
        <v>521.7505315767554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161">
        <f t="shared" si="0"/>
        <v>2268.0029264122404</v>
      </c>
      <c r="AV18" s="319"/>
      <c r="AW18" s="348"/>
      <c r="AX18" s="319"/>
      <c r="AY18" s="319"/>
      <c r="AZ18" s="319"/>
      <c r="BA18" s="319"/>
      <c r="BB18" s="319"/>
      <c r="BC18" s="319"/>
      <c r="BD18" s="319"/>
      <c r="BE18" s="319"/>
      <c r="BF18" s="319"/>
      <c r="BG18" s="350"/>
      <c r="BH18" s="350"/>
      <c r="BI18" s="350"/>
      <c r="BJ18" s="350"/>
      <c r="BK18" s="319"/>
      <c r="BL18" s="350"/>
      <c r="BM18" s="350"/>
      <c r="BN18" s="350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</row>
    <row r="19" spans="1:94" s="94" customFormat="1" ht="18" customHeight="1">
      <c r="A19" s="230"/>
      <c r="B19" s="631" t="s">
        <v>109</v>
      </c>
      <c r="C19" s="214"/>
      <c r="D19" s="71">
        <v>104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161">
        <f t="shared" si="0"/>
        <v>104</v>
      </c>
      <c r="AV19" s="319"/>
      <c r="AW19" s="348"/>
      <c r="AX19" s="319"/>
      <c r="AY19" s="319"/>
      <c r="AZ19" s="319"/>
      <c r="BA19" s="319"/>
      <c r="BB19" s="319"/>
      <c r="BC19" s="319"/>
      <c r="BD19" s="319"/>
      <c r="BE19" s="319"/>
      <c r="BF19" s="319"/>
      <c r="BG19" s="350"/>
      <c r="BH19" s="350"/>
      <c r="BI19" s="350"/>
      <c r="BJ19" s="350"/>
      <c r="BK19" s="319"/>
      <c r="BL19" s="350"/>
      <c r="BM19" s="350"/>
      <c r="BN19" s="350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19"/>
      <c r="CN19" s="319"/>
      <c r="CO19" s="319"/>
      <c r="CP19" s="319"/>
    </row>
    <row r="20" spans="1:94" s="94" customFormat="1" ht="18" customHeight="1">
      <c r="A20" s="231"/>
      <c r="B20" s="632" t="s">
        <v>95</v>
      </c>
      <c r="C20" s="216"/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161">
        <f t="shared" si="0"/>
        <v>0</v>
      </c>
      <c r="AV20" s="319"/>
      <c r="AW20" s="348"/>
      <c r="AX20" s="319"/>
      <c r="AY20" s="319"/>
      <c r="AZ20" s="319"/>
      <c r="BA20" s="319"/>
      <c r="BB20" s="319"/>
      <c r="BC20" s="319"/>
      <c r="BD20" s="319"/>
      <c r="BE20" s="319"/>
      <c r="BF20" s="319"/>
      <c r="BG20" s="350"/>
      <c r="BH20" s="350"/>
      <c r="BI20" s="350"/>
      <c r="BJ20" s="350"/>
      <c r="BK20" s="319"/>
      <c r="BL20" s="350"/>
      <c r="BM20" s="350"/>
      <c r="BN20" s="350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19"/>
      <c r="CE20" s="319"/>
      <c r="CF20" s="319"/>
      <c r="CG20" s="319"/>
      <c r="CH20" s="319"/>
      <c r="CI20" s="319"/>
      <c r="CJ20" s="319"/>
      <c r="CK20" s="319"/>
      <c r="CL20" s="319"/>
      <c r="CM20" s="319"/>
      <c r="CN20" s="319"/>
      <c r="CO20" s="319"/>
      <c r="CP20" s="319"/>
    </row>
    <row r="21" spans="1:94" s="94" customFormat="1" ht="18" customHeight="1">
      <c r="A21" s="231"/>
      <c r="B21" s="632" t="s">
        <v>96</v>
      </c>
      <c r="C21" s="214"/>
      <c r="D21" s="71">
        <v>104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161">
        <f t="shared" si="0"/>
        <v>104</v>
      </c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50"/>
      <c r="BH21" s="350"/>
      <c r="BI21" s="350"/>
      <c r="BJ21" s="350"/>
      <c r="BK21" s="319"/>
      <c r="BL21" s="350"/>
      <c r="BM21" s="350"/>
      <c r="BN21" s="350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19"/>
      <c r="CE21" s="319"/>
      <c r="CF21" s="319"/>
      <c r="CG21" s="319"/>
      <c r="CH21" s="319"/>
      <c r="CI21" s="319"/>
      <c r="CJ21" s="319"/>
      <c r="CK21" s="319"/>
      <c r="CL21" s="319"/>
      <c r="CM21" s="319"/>
      <c r="CN21" s="319"/>
      <c r="CO21" s="319"/>
      <c r="CP21" s="319"/>
    </row>
    <row r="22" spans="1:94" s="94" customFormat="1" ht="18" customHeight="1">
      <c r="A22" s="230"/>
      <c r="B22" s="631" t="s">
        <v>110</v>
      </c>
      <c r="C22" s="214"/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161">
        <f t="shared" si="0"/>
        <v>0</v>
      </c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50"/>
      <c r="BH22" s="350"/>
      <c r="BI22" s="350"/>
      <c r="BJ22" s="350"/>
      <c r="BK22" s="319"/>
      <c r="BL22" s="350"/>
      <c r="BM22" s="350"/>
      <c r="BN22" s="350"/>
      <c r="BO22" s="319"/>
      <c r="BP22" s="319"/>
      <c r="BQ22" s="319"/>
      <c r="BR22" s="319"/>
      <c r="BS22" s="319"/>
      <c r="BT22" s="319"/>
      <c r="BU22" s="319"/>
      <c r="BV22" s="319"/>
      <c r="BW22" s="319"/>
      <c r="BX22" s="319"/>
      <c r="BY22" s="319"/>
      <c r="BZ22" s="319"/>
      <c r="CA22" s="319"/>
      <c r="CB22" s="319"/>
      <c r="CC22" s="319"/>
      <c r="CD22" s="319"/>
      <c r="CE22" s="319"/>
      <c r="CF22" s="319"/>
      <c r="CG22" s="319"/>
      <c r="CH22" s="319"/>
      <c r="CI22" s="319"/>
      <c r="CJ22" s="319"/>
      <c r="CK22" s="319"/>
      <c r="CL22" s="319"/>
      <c r="CM22" s="319"/>
      <c r="CN22" s="319"/>
      <c r="CO22" s="319"/>
      <c r="CP22" s="319"/>
    </row>
    <row r="23" spans="1:94" s="94" customFormat="1" ht="18" customHeight="1">
      <c r="A23" s="231"/>
      <c r="B23" s="632" t="s">
        <v>95</v>
      </c>
      <c r="C23" s="216"/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161">
        <f t="shared" si="0"/>
        <v>0</v>
      </c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50"/>
      <c r="BH23" s="350"/>
      <c r="BI23" s="350"/>
      <c r="BJ23" s="350"/>
      <c r="BK23" s="319"/>
      <c r="BL23" s="350"/>
      <c r="BM23" s="350"/>
      <c r="BN23" s="350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</row>
    <row r="24" spans="1:94" s="94" customFormat="1" ht="18" customHeight="1">
      <c r="A24" s="231"/>
      <c r="B24" s="632" t="s">
        <v>96</v>
      </c>
      <c r="C24" s="216"/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161">
        <f t="shared" si="0"/>
        <v>0</v>
      </c>
      <c r="AV24" s="319"/>
      <c r="AW24" s="319"/>
      <c r="AX24" s="319"/>
      <c r="AY24" s="319"/>
      <c r="AZ24" s="319"/>
      <c r="BA24" s="319"/>
      <c r="BB24" s="319"/>
      <c r="BC24" s="319"/>
      <c r="BD24" s="319"/>
      <c r="BE24" s="319"/>
      <c r="BF24" s="319"/>
      <c r="BG24" s="350"/>
      <c r="BH24" s="350"/>
      <c r="BI24" s="350"/>
      <c r="BJ24" s="350"/>
      <c r="BK24" s="319"/>
      <c r="BL24" s="350"/>
      <c r="BM24" s="350"/>
      <c r="BN24" s="350"/>
      <c r="BO24" s="319"/>
      <c r="BP24" s="319"/>
      <c r="BQ24" s="319"/>
      <c r="BR24" s="319"/>
      <c r="BS24" s="319"/>
      <c r="BT24" s="319"/>
      <c r="BU24" s="319"/>
      <c r="BV24" s="319"/>
      <c r="BW24" s="319"/>
      <c r="BX24" s="319"/>
      <c r="BY24" s="319"/>
      <c r="BZ24" s="319"/>
      <c r="CA24" s="319"/>
      <c r="CB24" s="319"/>
      <c r="CC24" s="319"/>
      <c r="CD24" s="319"/>
      <c r="CE24" s="319"/>
      <c r="CF24" s="319"/>
      <c r="CG24" s="319"/>
      <c r="CH24" s="319"/>
      <c r="CI24" s="319"/>
      <c r="CJ24" s="319"/>
      <c r="CK24" s="319"/>
      <c r="CL24" s="319"/>
      <c r="CM24" s="319"/>
      <c r="CN24" s="319"/>
      <c r="CO24" s="319"/>
      <c r="CP24" s="319"/>
    </row>
    <row r="25" spans="1:94" s="94" customFormat="1" ht="18" customHeight="1">
      <c r="A25" s="230"/>
      <c r="B25" s="631" t="s">
        <v>104</v>
      </c>
      <c r="C25" s="214"/>
      <c r="D25" s="161">
        <f aca="true" t="shared" si="1" ref="D25:AT25">+SUM(D22,D19,D16)</f>
        <v>2014.3756768013327</v>
      </c>
      <c r="E25" s="161">
        <f t="shared" si="1"/>
        <v>620</v>
      </c>
      <c r="F25" s="161">
        <f t="shared" si="1"/>
        <v>521.7505315767554</v>
      </c>
      <c r="G25" s="161">
        <f t="shared" si="1"/>
        <v>0</v>
      </c>
      <c r="H25" s="161">
        <f t="shared" si="1"/>
        <v>0</v>
      </c>
      <c r="I25" s="161">
        <f t="shared" si="1"/>
        <v>0</v>
      </c>
      <c r="J25" s="161">
        <f t="shared" si="1"/>
        <v>0</v>
      </c>
      <c r="K25" s="161">
        <f t="shared" si="1"/>
        <v>0</v>
      </c>
      <c r="L25" s="161">
        <f t="shared" si="1"/>
        <v>0</v>
      </c>
      <c r="M25" s="161">
        <f t="shared" si="1"/>
        <v>0</v>
      </c>
      <c r="N25" s="161">
        <f t="shared" si="1"/>
        <v>0</v>
      </c>
      <c r="O25" s="161">
        <f t="shared" si="1"/>
        <v>0</v>
      </c>
      <c r="P25" s="161">
        <f t="shared" si="1"/>
        <v>0</v>
      </c>
      <c r="Q25" s="161">
        <f t="shared" si="1"/>
        <v>0</v>
      </c>
      <c r="R25" s="161">
        <f t="shared" si="1"/>
        <v>0</v>
      </c>
      <c r="S25" s="161">
        <f t="shared" si="1"/>
        <v>0</v>
      </c>
      <c r="T25" s="161">
        <f t="shared" si="1"/>
        <v>0</v>
      </c>
      <c r="U25" s="161">
        <f t="shared" si="1"/>
        <v>0</v>
      </c>
      <c r="V25" s="161">
        <f t="shared" si="1"/>
        <v>0</v>
      </c>
      <c r="W25" s="161">
        <f t="shared" si="1"/>
        <v>0</v>
      </c>
      <c r="X25" s="161">
        <f t="shared" si="1"/>
        <v>0</v>
      </c>
      <c r="Y25" s="161">
        <f t="shared" si="1"/>
        <v>0</v>
      </c>
      <c r="Z25" s="161">
        <f t="shared" si="1"/>
        <v>0</v>
      </c>
      <c r="AA25" s="161">
        <f t="shared" si="1"/>
        <v>0</v>
      </c>
      <c r="AB25" s="161">
        <f t="shared" si="1"/>
        <v>0</v>
      </c>
      <c r="AC25" s="161">
        <f t="shared" si="1"/>
        <v>0</v>
      </c>
      <c r="AD25" s="161">
        <f t="shared" si="1"/>
        <v>0</v>
      </c>
      <c r="AE25" s="161">
        <f t="shared" si="1"/>
        <v>0</v>
      </c>
      <c r="AF25" s="161">
        <f t="shared" si="1"/>
        <v>0</v>
      </c>
      <c r="AG25" s="161">
        <f t="shared" si="1"/>
        <v>0</v>
      </c>
      <c r="AH25" s="161">
        <f t="shared" si="1"/>
        <v>0</v>
      </c>
      <c r="AI25" s="161">
        <f t="shared" si="1"/>
        <v>0</v>
      </c>
      <c r="AJ25" s="161">
        <f t="shared" si="1"/>
        <v>0</v>
      </c>
      <c r="AK25" s="161">
        <f t="shared" si="1"/>
        <v>0</v>
      </c>
      <c r="AL25" s="161">
        <f t="shared" si="1"/>
        <v>0</v>
      </c>
      <c r="AM25" s="161">
        <f t="shared" si="1"/>
        <v>0</v>
      </c>
      <c r="AN25" s="161">
        <f t="shared" si="1"/>
        <v>0</v>
      </c>
      <c r="AO25" s="161">
        <f t="shared" si="1"/>
        <v>0</v>
      </c>
      <c r="AP25" s="161">
        <f t="shared" si="1"/>
        <v>0</v>
      </c>
      <c r="AQ25" s="161">
        <f t="shared" si="1"/>
        <v>0</v>
      </c>
      <c r="AR25" s="161">
        <f t="shared" si="1"/>
        <v>0</v>
      </c>
      <c r="AS25" s="161">
        <f t="shared" si="1"/>
        <v>0</v>
      </c>
      <c r="AT25" s="161">
        <f t="shared" si="1"/>
        <v>0</v>
      </c>
      <c r="AU25" s="161">
        <f t="shared" si="0"/>
        <v>3156.126208378088</v>
      </c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50"/>
      <c r="BH25" s="350"/>
      <c r="BI25" s="350"/>
      <c r="BJ25" s="350"/>
      <c r="BK25" s="319"/>
      <c r="BL25" s="350"/>
      <c r="BM25" s="350"/>
      <c r="BN25" s="350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</row>
    <row r="26" spans="1:94" s="94" customFormat="1" ht="36" customHeight="1">
      <c r="A26" s="229"/>
      <c r="B26" s="415" t="s">
        <v>190</v>
      </c>
      <c r="C26" s="214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309"/>
      <c r="Y26" s="298"/>
      <c r="Z26" s="298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298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</row>
    <row r="27" spans="1:94" s="94" customFormat="1" ht="18" customHeight="1">
      <c r="A27" s="230"/>
      <c r="B27" s="181" t="s">
        <v>108</v>
      </c>
      <c r="C27" s="214"/>
      <c r="D27" s="71">
        <v>3306.804686643723</v>
      </c>
      <c r="E27" s="71">
        <v>231</v>
      </c>
      <c r="F27" s="71">
        <v>366.4384631403583</v>
      </c>
      <c r="G27" s="71">
        <v>5.289202415660142</v>
      </c>
      <c r="H27" s="71">
        <v>87.25380049979175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12.472667638483966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59.493440233236164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161">
        <f aca="true" t="shared" si="2" ref="AU27:AU36">+SUM(D27:AT27)</f>
        <v>4068.752260571253</v>
      </c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</row>
    <row r="28" spans="1:94" s="94" customFormat="1" ht="18" customHeight="1">
      <c r="A28" s="231"/>
      <c r="B28" s="232" t="s">
        <v>95</v>
      </c>
      <c r="C28" s="216"/>
      <c r="D28" s="71">
        <v>1705.578947368421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161">
        <f t="shared" si="2"/>
        <v>1705.578947368421</v>
      </c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/>
      <c r="CP28" s="321"/>
    </row>
    <row r="29" spans="1:94" s="94" customFormat="1" ht="18" customHeight="1">
      <c r="A29" s="231"/>
      <c r="B29" s="232" t="s">
        <v>96</v>
      </c>
      <c r="C29" s="214"/>
      <c r="D29" s="71">
        <v>1601.225739275302</v>
      </c>
      <c r="E29" s="71">
        <v>231</v>
      </c>
      <c r="F29" s="71">
        <v>366.4384631403583</v>
      </c>
      <c r="G29" s="71">
        <v>5.289202415660142</v>
      </c>
      <c r="H29" s="71">
        <v>87.25380049979175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12.472667638483966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59.493440233236164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161">
        <f t="shared" si="2"/>
        <v>2363.173313202832</v>
      </c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</row>
    <row r="30" spans="1:94" s="94" customFormat="1" ht="18" customHeight="1">
      <c r="A30" s="230"/>
      <c r="B30" s="181" t="s">
        <v>109</v>
      </c>
      <c r="C30" s="214"/>
      <c r="D30" s="71">
        <v>10</v>
      </c>
      <c r="E30" s="71">
        <v>0</v>
      </c>
      <c r="F30" s="71">
        <v>67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161">
        <f t="shared" si="2"/>
        <v>77</v>
      </c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</row>
    <row r="31" spans="1:94" s="94" customFormat="1" ht="18" customHeight="1">
      <c r="A31" s="231"/>
      <c r="B31" s="232" t="s">
        <v>95</v>
      </c>
      <c r="C31" s="216"/>
      <c r="D31" s="71">
        <v>0</v>
      </c>
      <c r="E31" s="71">
        <v>0</v>
      </c>
      <c r="F31" s="71">
        <v>67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161">
        <f t="shared" si="2"/>
        <v>67</v>
      </c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1"/>
      <c r="CN31" s="321"/>
      <c r="CO31" s="321"/>
      <c r="CP31" s="321"/>
    </row>
    <row r="32" spans="1:94" s="94" customFormat="1" ht="18" customHeight="1">
      <c r="A32" s="231"/>
      <c r="B32" s="232" t="s">
        <v>96</v>
      </c>
      <c r="C32" s="214"/>
      <c r="D32" s="71">
        <v>10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161">
        <f t="shared" si="2"/>
        <v>10</v>
      </c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</row>
    <row r="33" spans="1:94" s="94" customFormat="1" ht="18" customHeight="1">
      <c r="A33" s="230"/>
      <c r="B33" s="181" t="s">
        <v>110</v>
      </c>
      <c r="C33" s="214"/>
      <c r="D33" s="71">
        <v>159.42105263157896</v>
      </c>
      <c r="E33" s="71">
        <v>0</v>
      </c>
      <c r="F33" s="71">
        <v>18.7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161">
        <f t="shared" si="2"/>
        <v>178.12105263157895</v>
      </c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/>
      <c r="CP33" s="321"/>
    </row>
    <row r="34" spans="1:94" s="94" customFormat="1" ht="18" customHeight="1">
      <c r="A34" s="231"/>
      <c r="B34" s="232" t="s">
        <v>95</v>
      </c>
      <c r="C34" s="216"/>
      <c r="D34" s="71">
        <v>159.42105263157896</v>
      </c>
      <c r="E34" s="71">
        <v>0</v>
      </c>
      <c r="F34" s="71">
        <v>18.7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161">
        <f t="shared" si="2"/>
        <v>178.12105263157895</v>
      </c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1"/>
      <c r="CA34" s="321"/>
      <c r="CB34" s="321"/>
      <c r="CC34" s="321"/>
      <c r="CD34" s="321"/>
      <c r="CE34" s="321"/>
      <c r="CF34" s="321"/>
      <c r="CG34" s="321"/>
      <c r="CH34" s="321"/>
      <c r="CI34" s="321"/>
      <c r="CJ34" s="321"/>
      <c r="CK34" s="321"/>
      <c r="CL34" s="321"/>
      <c r="CM34" s="321"/>
      <c r="CN34" s="321"/>
      <c r="CO34" s="321"/>
      <c r="CP34" s="321"/>
    </row>
    <row r="35" spans="1:94" s="94" customFormat="1" ht="18" customHeight="1">
      <c r="A35" s="231"/>
      <c r="B35" s="232" t="s">
        <v>96</v>
      </c>
      <c r="C35" s="216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161">
        <f t="shared" si="2"/>
        <v>0</v>
      </c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1"/>
      <c r="CN35" s="321"/>
      <c r="CO35" s="321"/>
      <c r="CP35" s="321"/>
    </row>
    <row r="36" spans="1:94" s="94" customFormat="1" ht="18" customHeight="1">
      <c r="A36" s="233"/>
      <c r="B36" s="223" t="s">
        <v>104</v>
      </c>
      <c r="C36" s="220"/>
      <c r="D36" s="162">
        <f aca="true" t="shared" si="3" ref="D36:AT36">+SUM(D33,D30,D27)</f>
        <v>3476.2257392753017</v>
      </c>
      <c r="E36" s="162">
        <f t="shared" si="3"/>
        <v>231</v>
      </c>
      <c r="F36" s="162">
        <f t="shared" si="3"/>
        <v>452.1384631403583</v>
      </c>
      <c r="G36" s="162">
        <f t="shared" si="3"/>
        <v>5.289202415660142</v>
      </c>
      <c r="H36" s="162">
        <f t="shared" si="3"/>
        <v>87.25380049979175</v>
      </c>
      <c r="I36" s="162">
        <f t="shared" si="3"/>
        <v>0</v>
      </c>
      <c r="J36" s="162">
        <f t="shared" si="3"/>
        <v>0</v>
      </c>
      <c r="K36" s="162">
        <f t="shared" si="3"/>
        <v>0</v>
      </c>
      <c r="L36" s="162">
        <f t="shared" si="3"/>
        <v>0</v>
      </c>
      <c r="M36" s="162">
        <f t="shared" si="3"/>
        <v>0</v>
      </c>
      <c r="N36" s="162">
        <f t="shared" si="3"/>
        <v>0</v>
      </c>
      <c r="O36" s="162">
        <f t="shared" si="3"/>
        <v>0</v>
      </c>
      <c r="P36" s="162">
        <f t="shared" si="3"/>
        <v>0</v>
      </c>
      <c r="Q36" s="162">
        <f t="shared" si="3"/>
        <v>0</v>
      </c>
      <c r="R36" s="162">
        <f t="shared" si="3"/>
        <v>0</v>
      </c>
      <c r="S36" s="162">
        <f t="shared" si="3"/>
        <v>0</v>
      </c>
      <c r="T36" s="162">
        <f t="shared" si="3"/>
        <v>0</v>
      </c>
      <c r="U36" s="162">
        <f t="shared" si="3"/>
        <v>0</v>
      </c>
      <c r="V36" s="162">
        <f t="shared" si="3"/>
        <v>0</v>
      </c>
      <c r="W36" s="162">
        <f t="shared" si="3"/>
        <v>0</v>
      </c>
      <c r="X36" s="162">
        <f t="shared" si="3"/>
        <v>12.472667638483966</v>
      </c>
      <c r="Y36" s="162">
        <f t="shared" si="3"/>
        <v>0</v>
      </c>
      <c r="Z36" s="162">
        <f t="shared" si="3"/>
        <v>0</v>
      </c>
      <c r="AA36" s="162">
        <f t="shared" si="3"/>
        <v>0</v>
      </c>
      <c r="AB36" s="162">
        <f t="shared" si="3"/>
        <v>0</v>
      </c>
      <c r="AC36" s="162">
        <f t="shared" si="3"/>
        <v>0</v>
      </c>
      <c r="AD36" s="162">
        <f t="shared" si="3"/>
        <v>0</v>
      </c>
      <c r="AE36" s="162">
        <f t="shared" si="3"/>
        <v>0</v>
      </c>
      <c r="AF36" s="162">
        <f t="shared" si="3"/>
        <v>0</v>
      </c>
      <c r="AG36" s="162">
        <f t="shared" si="3"/>
        <v>0</v>
      </c>
      <c r="AH36" s="162">
        <f t="shared" si="3"/>
        <v>0</v>
      </c>
      <c r="AI36" s="162">
        <f t="shared" si="3"/>
        <v>0</v>
      </c>
      <c r="AJ36" s="162">
        <f t="shared" si="3"/>
        <v>0</v>
      </c>
      <c r="AK36" s="162">
        <f t="shared" si="3"/>
        <v>59.493440233236164</v>
      </c>
      <c r="AL36" s="162">
        <f t="shared" si="3"/>
        <v>0</v>
      </c>
      <c r="AM36" s="162">
        <f t="shared" si="3"/>
        <v>0</v>
      </c>
      <c r="AN36" s="162">
        <f t="shared" si="3"/>
        <v>0</v>
      </c>
      <c r="AO36" s="162">
        <f t="shared" si="3"/>
        <v>0</v>
      </c>
      <c r="AP36" s="162">
        <f t="shared" si="3"/>
        <v>0</v>
      </c>
      <c r="AQ36" s="162">
        <f t="shared" si="3"/>
        <v>0</v>
      </c>
      <c r="AR36" s="162">
        <f t="shared" si="3"/>
        <v>0</v>
      </c>
      <c r="AS36" s="162">
        <f t="shared" si="3"/>
        <v>0</v>
      </c>
      <c r="AT36" s="162">
        <f t="shared" si="3"/>
        <v>0</v>
      </c>
      <c r="AU36" s="162">
        <f t="shared" si="2"/>
        <v>4323.873313202832</v>
      </c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1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21"/>
      <c r="CM36" s="321"/>
      <c r="CN36" s="321"/>
      <c r="CO36" s="321"/>
      <c r="CP36" s="321"/>
    </row>
    <row r="37" spans="1:94" s="203" customFormat="1" ht="23.25" customHeight="1">
      <c r="A37" s="95" t="s">
        <v>113</v>
      </c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  <c r="AS37" s="636"/>
      <c r="AT37" s="636"/>
      <c r="AU37" s="636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1"/>
      <c r="CN37" s="321"/>
      <c r="CO37" s="321"/>
      <c r="CP37" s="321"/>
    </row>
    <row r="38" spans="1:94" s="203" customFormat="1" ht="18" customHeight="1">
      <c r="A38" s="95" t="s">
        <v>123</v>
      </c>
      <c r="B38" s="174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/>
      <c r="CK38" s="321"/>
      <c r="CL38" s="321"/>
      <c r="CM38" s="321"/>
      <c r="CN38" s="321"/>
      <c r="CO38" s="321"/>
      <c r="CP38" s="321"/>
    </row>
    <row r="39" spans="1:94" s="203" customFormat="1" ht="18" customHeight="1">
      <c r="A39" s="352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1"/>
      <c r="CA39" s="321"/>
      <c r="CB39" s="321"/>
      <c r="CC39" s="321"/>
      <c r="CD39" s="321"/>
      <c r="CE39" s="321"/>
      <c r="CF39" s="321"/>
      <c r="CG39" s="321"/>
      <c r="CH39" s="321"/>
      <c r="CI39" s="321"/>
      <c r="CJ39" s="321"/>
      <c r="CK39" s="321"/>
      <c r="CL39" s="321"/>
      <c r="CM39" s="321"/>
      <c r="CN39" s="321"/>
      <c r="CO39" s="321"/>
      <c r="CP39" s="321"/>
    </row>
    <row r="40" spans="3:94" s="319" customFormat="1" ht="18" customHeight="1">
      <c r="C40" s="317"/>
      <c r="D40" s="348"/>
      <c r="E40" s="348"/>
      <c r="F40" s="348"/>
      <c r="G40" s="348"/>
      <c r="H40" s="200"/>
      <c r="I40" s="348"/>
      <c r="J40" s="348"/>
      <c r="K40" s="348"/>
      <c r="L40" s="200"/>
      <c r="M40" s="200"/>
      <c r="N40" s="349"/>
      <c r="O40" s="349"/>
      <c r="P40" s="349"/>
      <c r="Q40" s="349"/>
      <c r="R40" s="348"/>
      <c r="S40" s="349"/>
      <c r="T40" s="349"/>
      <c r="U40" s="349"/>
      <c r="V40" s="348"/>
      <c r="W40" s="200"/>
      <c r="X40" s="348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1"/>
      <c r="CA40" s="321"/>
      <c r="CB40" s="321"/>
      <c r="CC40" s="321"/>
      <c r="CD40" s="321"/>
      <c r="CE40" s="321"/>
      <c r="CF40" s="321"/>
      <c r="CG40" s="321"/>
      <c r="CH40" s="321"/>
      <c r="CI40" s="321"/>
      <c r="CJ40" s="321"/>
      <c r="CK40" s="321"/>
      <c r="CL40" s="321"/>
      <c r="CM40" s="321"/>
      <c r="CN40" s="321"/>
      <c r="CO40" s="321"/>
      <c r="CP40" s="321"/>
    </row>
    <row r="41" spans="3:94" s="319" customFormat="1" ht="18" customHeight="1">
      <c r="C41" s="317"/>
      <c r="D41" s="348"/>
      <c r="E41" s="200"/>
      <c r="F41" s="348"/>
      <c r="G41" s="348"/>
      <c r="H41" s="348"/>
      <c r="I41" s="348"/>
      <c r="J41" s="348"/>
      <c r="K41" s="348"/>
      <c r="L41" s="348"/>
      <c r="M41" s="348"/>
      <c r="N41" s="349"/>
      <c r="O41" s="349"/>
      <c r="P41" s="349"/>
      <c r="Q41" s="349"/>
      <c r="R41" s="348"/>
      <c r="S41" s="349"/>
      <c r="T41" s="349"/>
      <c r="U41" s="349"/>
      <c r="V41" s="200"/>
      <c r="W41" s="348"/>
      <c r="X41" s="348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1"/>
      <c r="CA41" s="321"/>
      <c r="CB41" s="321"/>
      <c r="CC41" s="321"/>
      <c r="CD41" s="321"/>
      <c r="CE41" s="321"/>
      <c r="CF41" s="321"/>
      <c r="CG41" s="321"/>
      <c r="CH41" s="321"/>
      <c r="CI41" s="321"/>
      <c r="CJ41" s="321"/>
      <c r="CK41" s="321"/>
      <c r="CL41" s="321"/>
      <c r="CM41" s="321"/>
      <c r="CN41" s="321"/>
      <c r="CO41" s="321"/>
      <c r="CP41" s="321"/>
    </row>
    <row r="42" spans="3:94" s="319" customFormat="1" ht="18" customHeight="1">
      <c r="C42" s="317"/>
      <c r="D42" s="348"/>
      <c r="E42" s="348"/>
      <c r="F42" s="348"/>
      <c r="G42" s="348"/>
      <c r="H42" s="348"/>
      <c r="I42" s="348"/>
      <c r="J42" s="348"/>
      <c r="K42" s="200"/>
      <c r="L42" s="348"/>
      <c r="M42" s="348"/>
      <c r="N42" s="349"/>
      <c r="O42" s="349"/>
      <c r="P42" s="349"/>
      <c r="Q42" s="349"/>
      <c r="R42" s="348"/>
      <c r="S42" s="349"/>
      <c r="T42" s="349"/>
      <c r="U42" s="349"/>
      <c r="V42" s="348"/>
      <c r="W42" s="348"/>
      <c r="X42" s="348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1"/>
      <c r="CA42" s="321"/>
      <c r="CB42" s="321"/>
      <c r="CC42" s="321"/>
      <c r="CD42" s="321"/>
      <c r="CE42" s="321"/>
      <c r="CF42" s="321"/>
      <c r="CG42" s="321"/>
      <c r="CH42" s="321"/>
      <c r="CI42" s="321"/>
      <c r="CJ42" s="321"/>
      <c r="CK42" s="321"/>
      <c r="CL42" s="321"/>
      <c r="CM42" s="321"/>
      <c r="CN42" s="321"/>
      <c r="CO42" s="321"/>
      <c r="CP42" s="321"/>
    </row>
    <row r="43" spans="3:94" s="319" customFormat="1" ht="18" customHeight="1">
      <c r="C43" s="317"/>
      <c r="D43" s="348"/>
      <c r="E43" s="348"/>
      <c r="F43" s="348"/>
      <c r="G43" s="348"/>
      <c r="H43" s="200"/>
      <c r="I43" s="348"/>
      <c r="J43" s="348"/>
      <c r="K43" s="348"/>
      <c r="L43" s="348"/>
      <c r="M43" s="348"/>
      <c r="N43" s="349"/>
      <c r="O43" s="349"/>
      <c r="P43" s="349"/>
      <c r="Q43" s="349"/>
      <c r="R43" s="348"/>
      <c r="S43" s="349"/>
      <c r="T43" s="349"/>
      <c r="U43" s="349"/>
      <c r="V43" s="348"/>
      <c r="W43" s="348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1"/>
      <c r="CA43" s="321"/>
      <c r="CB43" s="321"/>
      <c r="CC43" s="321"/>
      <c r="CD43" s="321"/>
      <c r="CE43" s="321"/>
      <c r="CF43" s="321"/>
      <c r="CG43" s="321"/>
      <c r="CH43" s="321"/>
      <c r="CI43" s="321"/>
      <c r="CJ43" s="321"/>
      <c r="CK43" s="321"/>
      <c r="CL43" s="321"/>
      <c r="CM43" s="321"/>
      <c r="CN43" s="321"/>
      <c r="CO43" s="321"/>
      <c r="CP43" s="321"/>
    </row>
    <row r="44" spans="3:94" s="319" customFormat="1" ht="18" customHeight="1">
      <c r="C44" s="317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9"/>
      <c r="O44" s="349"/>
      <c r="P44" s="349"/>
      <c r="Q44" s="349"/>
      <c r="R44" s="348"/>
      <c r="S44" s="349"/>
      <c r="T44" s="349"/>
      <c r="U44" s="349"/>
      <c r="V44" s="348"/>
      <c r="W44" s="348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1"/>
      <c r="CA44" s="321"/>
      <c r="CB44" s="321"/>
      <c r="CC44" s="321"/>
      <c r="CD44" s="321"/>
      <c r="CE44" s="321"/>
      <c r="CF44" s="321"/>
      <c r="CG44" s="321"/>
      <c r="CH44" s="321"/>
      <c r="CI44" s="321"/>
      <c r="CJ44" s="321"/>
      <c r="CK44" s="321"/>
      <c r="CL44" s="321"/>
      <c r="CM44" s="321"/>
      <c r="CN44" s="321"/>
      <c r="CO44" s="321"/>
      <c r="CP44" s="321"/>
    </row>
    <row r="45" spans="3:94" s="319" customFormat="1" ht="18" customHeight="1">
      <c r="C45" s="317"/>
      <c r="N45" s="350"/>
      <c r="O45" s="350"/>
      <c r="P45" s="350"/>
      <c r="Q45" s="350"/>
      <c r="S45" s="350"/>
      <c r="T45" s="350"/>
      <c r="U45" s="350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1"/>
      <c r="CA45" s="321"/>
      <c r="CB45" s="321"/>
      <c r="CC45" s="321"/>
      <c r="CD45" s="321"/>
      <c r="CE45" s="321"/>
      <c r="CF45" s="321"/>
      <c r="CG45" s="321"/>
      <c r="CH45" s="321"/>
      <c r="CI45" s="321"/>
      <c r="CJ45" s="321"/>
      <c r="CK45" s="321"/>
      <c r="CL45" s="321"/>
      <c r="CM45" s="321"/>
      <c r="CN45" s="321"/>
      <c r="CO45" s="321"/>
      <c r="CP45" s="321"/>
    </row>
    <row r="46" spans="3:94" s="319" customFormat="1" ht="18" customHeight="1">
      <c r="C46" s="317"/>
      <c r="N46" s="350"/>
      <c r="O46" s="350"/>
      <c r="P46" s="350"/>
      <c r="Q46" s="350"/>
      <c r="S46" s="350"/>
      <c r="T46" s="350"/>
      <c r="U46" s="350"/>
      <c r="AV46" s="321"/>
      <c r="AW46" s="321"/>
      <c r="AX46" s="321"/>
      <c r="AY46" s="321"/>
      <c r="AZ46" s="321"/>
      <c r="BA46" s="321"/>
      <c r="BB46" s="321"/>
      <c r="BC46" s="321"/>
      <c r="BD46" s="321"/>
      <c r="BE46" s="321"/>
      <c r="BF46" s="321"/>
      <c r="BG46" s="321"/>
      <c r="BH46" s="321"/>
      <c r="BI46" s="321"/>
      <c r="BJ46" s="321"/>
      <c r="BK46" s="321"/>
      <c r="BL46" s="321"/>
      <c r="BM46" s="321"/>
      <c r="BN46" s="321"/>
      <c r="BO46" s="321"/>
      <c r="BP46" s="321"/>
      <c r="BQ46" s="321"/>
      <c r="BR46" s="321"/>
      <c r="BS46" s="321"/>
      <c r="BT46" s="321"/>
      <c r="BU46" s="321"/>
      <c r="BV46" s="321"/>
      <c r="BW46" s="321"/>
      <c r="BX46" s="321"/>
      <c r="BY46" s="321"/>
      <c r="BZ46" s="321"/>
      <c r="CA46" s="321"/>
      <c r="CB46" s="321"/>
      <c r="CC46" s="321"/>
      <c r="CD46" s="321"/>
      <c r="CE46" s="321"/>
      <c r="CF46" s="321"/>
      <c r="CG46" s="321"/>
      <c r="CH46" s="321"/>
      <c r="CI46" s="321"/>
      <c r="CJ46" s="321"/>
      <c r="CK46" s="321"/>
      <c r="CL46" s="321"/>
      <c r="CM46" s="321"/>
      <c r="CN46" s="321"/>
      <c r="CO46" s="321"/>
      <c r="CP46" s="321"/>
    </row>
    <row r="47" spans="3:94" s="319" customFormat="1" ht="18" customHeight="1">
      <c r="C47" s="317"/>
      <c r="N47" s="350"/>
      <c r="O47" s="350"/>
      <c r="P47" s="350"/>
      <c r="Q47" s="350"/>
      <c r="S47" s="350"/>
      <c r="T47" s="350"/>
      <c r="U47" s="350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21"/>
      <c r="BY47" s="321"/>
      <c r="BZ47" s="321"/>
      <c r="CA47" s="321"/>
      <c r="CB47" s="321"/>
      <c r="CC47" s="321"/>
      <c r="CD47" s="321"/>
      <c r="CE47" s="321"/>
      <c r="CF47" s="321"/>
      <c r="CG47" s="321"/>
      <c r="CH47" s="321"/>
      <c r="CI47" s="321"/>
      <c r="CJ47" s="321"/>
      <c r="CK47" s="321"/>
      <c r="CL47" s="321"/>
      <c r="CM47" s="321"/>
      <c r="CN47" s="321"/>
      <c r="CO47" s="321"/>
      <c r="CP47" s="321"/>
    </row>
    <row r="48" spans="3:94" s="319" customFormat="1" ht="18" customHeight="1">
      <c r="C48" s="317"/>
      <c r="N48" s="350"/>
      <c r="O48" s="350"/>
      <c r="P48" s="350"/>
      <c r="Q48" s="350"/>
      <c r="S48" s="350"/>
      <c r="T48" s="350"/>
      <c r="U48" s="350"/>
      <c r="AV48" s="321"/>
      <c r="AW48" s="321"/>
      <c r="AX48" s="321"/>
      <c r="AY48" s="321"/>
      <c r="AZ48" s="321"/>
      <c r="BA48" s="321"/>
      <c r="BB48" s="321"/>
      <c r="BC48" s="321"/>
      <c r="BD48" s="321"/>
      <c r="BE48" s="321"/>
      <c r="BF48" s="321"/>
      <c r="BG48" s="321"/>
      <c r="BH48" s="321"/>
      <c r="BI48" s="321"/>
      <c r="BJ48" s="321"/>
      <c r="BK48" s="321"/>
      <c r="BL48" s="321"/>
      <c r="BM48" s="321"/>
      <c r="BN48" s="321"/>
      <c r="BO48" s="321"/>
      <c r="BP48" s="321"/>
      <c r="BQ48" s="321"/>
      <c r="BR48" s="321"/>
      <c r="BS48" s="321"/>
      <c r="BT48" s="321"/>
      <c r="BU48" s="321"/>
      <c r="BV48" s="321"/>
      <c r="BW48" s="321"/>
      <c r="BX48" s="321"/>
      <c r="BY48" s="321"/>
      <c r="BZ48" s="321"/>
      <c r="CA48" s="321"/>
      <c r="CB48" s="321"/>
      <c r="CC48" s="321"/>
      <c r="CD48" s="321"/>
      <c r="CE48" s="321"/>
      <c r="CF48" s="321"/>
      <c r="CG48" s="321"/>
      <c r="CH48" s="321"/>
      <c r="CI48" s="321"/>
      <c r="CJ48" s="321"/>
      <c r="CK48" s="321"/>
      <c r="CL48" s="321"/>
      <c r="CM48" s="321"/>
      <c r="CN48" s="321"/>
      <c r="CO48" s="321"/>
      <c r="CP48" s="321"/>
    </row>
    <row r="49" spans="3:94" s="319" customFormat="1" ht="18" customHeight="1">
      <c r="C49" s="317"/>
      <c r="N49" s="350"/>
      <c r="O49" s="350"/>
      <c r="P49" s="350"/>
      <c r="Q49" s="350"/>
      <c r="S49" s="350"/>
      <c r="T49" s="350"/>
      <c r="U49" s="350"/>
      <c r="AV49" s="321"/>
      <c r="AW49" s="321"/>
      <c r="AX49" s="321"/>
      <c r="AY49" s="321"/>
      <c r="AZ49" s="321"/>
      <c r="BA49" s="321"/>
      <c r="BB49" s="321"/>
      <c r="BC49" s="321"/>
      <c r="BD49" s="321"/>
      <c r="BE49" s="321"/>
      <c r="BF49" s="321"/>
      <c r="BG49" s="321"/>
      <c r="BH49" s="321"/>
      <c r="BI49" s="321"/>
      <c r="BJ49" s="321"/>
      <c r="BK49" s="321"/>
      <c r="BL49" s="321"/>
      <c r="BM49" s="321"/>
      <c r="BN49" s="321"/>
      <c r="BO49" s="321"/>
      <c r="BP49" s="321"/>
      <c r="BQ49" s="321"/>
      <c r="BR49" s="321"/>
      <c r="BS49" s="321"/>
      <c r="BT49" s="321"/>
      <c r="BU49" s="321"/>
      <c r="BV49" s="321"/>
      <c r="BW49" s="321"/>
      <c r="BX49" s="321"/>
      <c r="BY49" s="321"/>
      <c r="BZ49" s="321"/>
      <c r="CA49" s="321"/>
      <c r="CB49" s="321"/>
      <c r="CC49" s="321"/>
      <c r="CD49" s="321"/>
      <c r="CE49" s="321"/>
      <c r="CF49" s="321"/>
      <c r="CG49" s="321"/>
      <c r="CH49" s="321"/>
      <c r="CI49" s="321"/>
      <c r="CJ49" s="321"/>
      <c r="CK49" s="321"/>
      <c r="CL49" s="321"/>
      <c r="CM49" s="321"/>
      <c r="CN49" s="321"/>
      <c r="CO49" s="321"/>
      <c r="CP49" s="321"/>
    </row>
    <row r="50" spans="3:94" s="319" customFormat="1" ht="18" customHeight="1">
      <c r="C50" s="317"/>
      <c r="N50" s="350"/>
      <c r="O50" s="350"/>
      <c r="P50" s="350"/>
      <c r="Q50" s="350"/>
      <c r="S50" s="350"/>
      <c r="T50" s="350"/>
      <c r="U50" s="350"/>
      <c r="AV50" s="321"/>
      <c r="AW50" s="321"/>
      <c r="AX50" s="321"/>
      <c r="AY50" s="321"/>
      <c r="AZ50" s="321"/>
      <c r="BA50" s="321"/>
      <c r="BB50" s="321"/>
      <c r="BC50" s="321"/>
      <c r="BD50" s="321"/>
      <c r="BE50" s="321"/>
      <c r="BF50" s="321"/>
      <c r="BG50" s="321"/>
      <c r="BH50" s="321"/>
      <c r="BI50" s="321"/>
      <c r="BJ50" s="321"/>
      <c r="BK50" s="321"/>
      <c r="BL50" s="321"/>
      <c r="BM50" s="321"/>
      <c r="BN50" s="321"/>
      <c r="BO50" s="321"/>
      <c r="BP50" s="321"/>
      <c r="BQ50" s="321"/>
      <c r="BR50" s="321"/>
      <c r="BS50" s="321"/>
      <c r="BT50" s="321"/>
      <c r="BU50" s="321"/>
      <c r="BV50" s="321"/>
      <c r="BW50" s="321"/>
      <c r="BX50" s="321"/>
      <c r="BY50" s="321"/>
      <c r="BZ50" s="321"/>
      <c r="CA50" s="321"/>
      <c r="CB50" s="321"/>
      <c r="CC50" s="321"/>
      <c r="CD50" s="321"/>
      <c r="CE50" s="321"/>
      <c r="CF50" s="321"/>
      <c r="CG50" s="321"/>
      <c r="CH50" s="321"/>
      <c r="CI50" s="321"/>
      <c r="CJ50" s="321"/>
      <c r="CK50" s="321"/>
      <c r="CL50" s="321"/>
      <c r="CM50" s="321"/>
      <c r="CN50" s="321"/>
      <c r="CO50" s="321"/>
      <c r="CP50" s="321"/>
    </row>
    <row r="51" spans="3:94" s="319" customFormat="1" ht="18" customHeight="1">
      <c r="C51" s="317"/>
      <c r="D51" s="348"/>
      <c r="N51" s="350"/>
      <c r="O51" s="350"/>
      <c r="P51" s="350"/>
      <c r="Q51" s="350"/>
      <c r="S51" s="350"/>
      <c r="T51" s="350"/>
      <c r="U51" s="350"/>
      <c r="AV51" s="321"/>
      <c r="AW51" s="321"/>
      <c r="AX51" s="321"/>
      <c r="AY51" s="321"/>
      <c r="AZ51" s="321"/>
      <c r="BA51" s="321"/>
      <c r="BB51" s="321"/>
      <c r="BC51" s="321"/>
      <c r="BD51" s="321"/>
      <c r="BE51" s="321"/>
      <c r="BF51" s="321"/>
      <c r="BG51" s="321"/>
      <c r="BH51" s="321"/>
      <c r="BI51" s="321"/>
      <c r="BJ51" s="321"/>
      <c r="BK51" s="321"/>
      <c r="BL51" s="321"/>
      <c r="BM51" s="321"/>
      <c r="BN51" s="321"/>
      <c r="BO51" s="321"/>
      <c r="BP51" s="321"/>
      <c r="BQ51" s="321"/>
      <c r="BR51" s="321"/>
      <c r="BS51" s="321"/>
      <c r="BT51" s="321"/>
      <c r="BU51" s="321"/>
      <c r="BV51" s="321"/>
      <c r="BW51" s="321"/>
      <c r="BX51" s="321"/>
      <c r="BY51" s="321"/>
      <c r="BZ51" s="321"/>
      <c r="CA51" s="321"/>
      <c r="CB51" s="321"/>
      <c r="CC51" s="321"/>
      <c r="CD51" s="321"/>
      <c r="CE51" s="321"/>
      <c r="CF51" s="321"/>
      <c r="CG51" s="321"/>
      <c r="CH51" s="321"/>
      <c r="CI51" s="321"/>
      <c r="CJ51" s="321"/>
      <c r="CK51" s="321"/>
      <c r="CL51" s="321"/>
      <c r="CM51" s="321"/>
      <c r="CN51" s="321"/>
      <c r="CO51" s="321"/>
      <c r="CP51" s="321"/>
    </row>
    <row r="52" spans="3:94" s="319" customFormat="1" ht="18" customHeight="1">
      <c r="C52" s="317"/>
      <c r="D52" s="348"/>
      <c r="N52" s="350"/>
      <c r="O52" s="350"/>
      <c r="P52" s="350"/>
      <c r="Q52" s="350"/>
      <c r="S52" s="350"/>
      <c r="T52" s="350"/>
      <c r="U52" s="350"/>
      <c r="AV52" s="321"/>
      <c r="AW52" s="321"/>
      <c r="AX52" s="321"/>
      <c r="AY52" s="321"/>
      <c r="AZ52" s="321"/>
      <c r="BA52" s="321"/>
      <c r="BB52" s="321"/>
      <c r="BC52" s="321"/>
      <c r="BD52" s="321"/>
      <c r="BE52" s="321"/>
      <c r="BF52" s="321"/>
      <c r="BG52" s="321"/>
      <c r="BH52" s="321"/>
      <c r="BI52" s="321"/>
      <c r="BJ52" s="321"/>
      <c r="BK52" s="321"/>
      <c r="BL52" s="321"/>
      <c r="BM52" s="321"/>
      <c r="BN52" s="321"/>
      <c r="BO52" s="321"/>
      <c r="BP52" s="321"/>
      <c r="BQ52" s="321"/>
      <c r="BR52" s="321"/>
      <c r="BS52" s="321"/>
      <c r="BT52" s="321"/>
      <c r="BU52" s="321"/>
      <c r="BV52" s="321"/>
      <c r="BW52" s="321"/>
      <c r="BX52" s="321"/>
      <c r="BY52" s="321"/>
      <c r="BZ52" s="321"/>
      <c r="CA52" s="321"/>
      <c r="CB52" s="321"/>
      <c r="CC52" s="321"/>
      <c r="CD52" s="321"/>
      <c r="CE52" s="321"/>
      <c r="CF52" s="321"/>
      <c r="CG52" s="321"/>
      <c r="CH52" s="321"/>
      <c r="CI52" s="321"/>
      <c r="CJ52" s="321"/>
      <c r="CK52" s="321"/>
      <c r="CL52" s="321"/>
      <c r="CM52" s="321"/>
      <c r="CN52" s="321"/>
      <c r="CO52" s="321"/>
      <c r="CP52" s="321"/>
    </row>
    <row r="53" spans="3:94" s="319" customFormat="1" ht="18" customHeight="1">
      <c r="C53" s="317"/>
      <c r="D53" s="348"/>
      <c r="N53" s="350"/>
      <c r="O53" s="350"/>
      <c r="P53" s="350"/>
      <c r="Q53" s="350"/>
      <c r="S53" s="350"/>
      <c r="T53" s="350"/>
      <c r="U53" s="350"/>
      <c r="AV53" s="321"/>
      <c r="AW53" s="321"/>
      <c r="AX53" s="321"/>
      <c r="AY53" s="321"/>
      <c r="AZ53" s="321"/>
      <c r="BA53" s="321"/>
      <c r="BB53" s="321"/>
      <c r="BC53" s="321"/>
      <c r="BD53" s="321"/>
      <c r="BE53" s="321"/>
      <c r="BF53" s="321"/>
      <c r="BG53" s="321"/>
      <c r="BH53" s="321"/>
      <c r="BI53" s="321"/>
      <c r="BJ53" s="321"/>
      <c r="BK53" s="321"/>
      <c r="BL53" s="321"/>
      <c r="BM53" s="321"/>
      <c r="BN53" s="321"/>
      <c r="BO53" s="321"/>
      <c r="BP53" s="321"/>
      <c r="BQ53" s="321"/>
      <c r="BR53" s="321"/>
      <c r="BS53" s="321"/>
      <c r="BT53" s="321"/>
      <c r="BU53" s="321"/>
      <c r="BV53" s="321"/>
      <c r="BW53" s="321"/>
      <c r="BX53" s="321"/>
      <c r="BY53" s="321"/>
      <c r="BZ53" s="321"/>
      <c r="CA53" s="321"/>
      <c r="CB53" s="321"/>
      <c r="CC53" s="321"/>
      <c r="CD53" s="321"/>
      <c r="CE53" s="321"/>
      <c r="CF53" s="321"/>
      <c r="CG53" s="321"/>
      <c r="CH53" s="321"/>
      <c r="CI53" s="321"/>
      <c r="CJ53" s="321"/>
      <c r="CK53" s="321"/>
      <c r="CL53" s="321"/>
      <c r="CM53" s="321"/>
      <c r="CN53" s="321"/>
      <c r="CO53" s="321"/>
      <c r="CP53" s="321"/>
    </row>
    <row r="54" spans="3:94" s="319" customFormat="1" ht="18" customHeight="1">
      <c r="C54" s="317"/>
      <c r="N54" s="350"/>
      <c r="O54" s="350"/>
      <c r="P54" s="350"/>
      <c r="Q54" s="350"/>
      <c r="S54" s="350"/>
      <c r="T54" s="350"/>
      <c r="U54" s="350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  <c r="BK54" s="321"/>
      <c r="BL54" s="321"/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/>
      <c r="CK54" s="321"/>
      <c r="CL54" s="321"/>
      <c r="CM54" s="321"/>
      <c r="CN54" s="321"/>
      <c r="CO54" s="321"/>
      <c r="CP54" s="321"/>
    </row>
    <row r="55" spans="3:94" s="319" customFormat="1" ht="18" customHeight="1">
      <c r="C55" s="317"/>
      <c r="N55" s="350"/>
      <c r="O55" s="350"/>
      <c r="P55" s="350"/>
      <c r="Q55" s="350"/>
      <c r="S55" s="350"/>
      <c r="T55" s="350"/>
      <c r="U55" s="350"/>
      <c r="AV55" s="321"/>
      <c r="AW55" s="321"/>
      <c r="AX55" s="321"/>
      <c r="AY55" s="321"/>
      <c r="AZ55" s="321"/>
      <c r="BA55" s="321"/>
      <c r="BB55" s="321"/>
      <c r="BC55" s="321"/>
      <c r="BD55" s="321"/>
      <c r="BE55" s="321"/>
      <c r="BF55" s="321"/>
      <c r="BG55" s="321"/>
      <c r="BH55" s="321"/>
      <c r="BI55" s="321"/>
      <c r="BJ55" s="321"/>
      <c r="BK55" s="321"/>
      <c r="BL55" s="321"/>
      <c r="BM55" s="321"/>
      <c r="BN55" s="321"/>
      <c r="BO55" s="321"/>
      <c r="BP55" s="321"/>
      <c r="BQ55" s="321"/>
      <c r="BR55" s="321"/>
      <c r="BS55" s="321"/>
      <c r="BT55" s="321"/>
      <c r="BU55" s="321"/>
      <c r="BV55" s="321"/>
      <c r="BW55" s="321"/>
      <c r="BX55" s="321"/>
      <c r="BY55" s="321"/>
      <c r="BZ55" s="321"/>
      <c r="CA55" s="321"/>
      <c r="CB55" s="321"/>
      <c r="CC55" s="321"/>
      <c r="CD55" s="321"/>
      <c r="CE55" s="321"/>
      <c r="CF55" s="321"/>
      <c r="CG55" s="321"/>
      <c r="CH55" s="321"/>
      <c r="CI55" s="321"/>
      <c r="CJ55" s="321"/>
      <c r="CK55" s="321"/>
      <c r="CL55" s="321"/>
      <c r="CM55" s="321"/>
      <c r="CN55" s="321"/>
      <c r="CO55" s="321"/>
      <c r="CP55" s="321"/>
    </row>
    <row r="56" spans="3:94" s="319" customFormat="1" ht="18" customHeight="1">
      <c r="C56" s="317"/>
      <c r="N56" s="350"/>
      <c r="O56" s="350"/>
      <c r="P56" s="350"/>
      <c r="Q56" s="350"/>
      <c r="S56" s="350"/>
      <c r="T56" s="350"/>
      <c r="U56" s="350"/>
      <c r="AV56" s="321"/>
      <c r="AW56" s="321"/>
      <c r="AX56" s="321"/>
      <c r="AY56" s="321"/>
      <c r="AZ56" s="321"/>
      <c r="BA56" s="321"/>
      <c r="BB56" s="321"/>
      <c r="BC56" s="321"/>
      <c r="BD56" s="321"/>
      <c r="BE56" s="321"/>
      <c r="BF56" s="321"/>
      <c r="BG56" s="321"/>
      <c r="BH56" s="321"/>
      <c r="BI56" s="321"/>
      <c r="BJ56" s="321"/>
      <c r="BK56" s="321"/>
      <c r="BL56" s="321"/>
      <c r="BM56" s="321"/>
      <c r="BN56" s="321"/>
      <c r="BO56" s="321"/>
      <c r="BP56" s="321"/>
      <c r="BQ56" s="321"/>
      <c r="BR56" s="321"/>
      <c r="BS56" s="321"/>
      <c r="BT56" s="321"/>
      <c r="BU56" s="321"/>
      <c r="BV56" s="321"/>
      <c r="BW56" s="321"/>
      <c r="BX56" s="321"/>
      <c r="BY56" s="321"/>
      <c r="BZ56" s="321"/>
      <c r="CA56" s="321"/>
      <c r="CB56" s="321"/>
      <c r="CC56" s="321"/>
      <c r="CD56" s="321"/>
      <c r="CE56" s="321"/>
      <c r="CF56" s="321"/>
      <c r="CG56" s="321"/>
      <c r="CH56" s="321"/>
      <c r="CI56" s="321"/>
      <c r="CJ56" s="321"/>
      <c r="CK56" s="321"/>
      <c r="CL56" s="321"/>
      <c r="CM56" s="321"/>
      <c r="CN56" s="321"/>
      <c r="CO56" s="321"/>
      <c r="CP56" s="321"/>
    </row>
    <row r="57" spans="3:94" s="319" customFormat="1" ht="18" customHeight="1">
      <c r="C57" s="317"/>
      <c r="N57" s="350"/>
      <c r="O57" s="350"/>
      <c r="P57" s="350"/>
      <c r="Q57" s="350"/>
      <c r="S57" s="350"/>
      <c r="T57" s="350"/>
      <c r="U57" s="350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  <c r="CA57" s="321"/>
      <c r="CB57" s="321"/>
      <c r="CC57" s="321"/>
      <c r="CD57" s="321"/>
      <c r="CE57" s="321"/>
      <c r="CF57" s="321"/>
      <c r="CG57" s="321"/>
      <c r="CH57" s="321"/>
      <c r="CI57" s="321"/>
      <c r="CJ57" s="321"/>
      <c r="CK57" s="321"/>
      <c r="CL57" s="321"/>
      <c r="CM57" s="321"/>
      <c r="CN57" s="321"/>
      <c r="CO57" s="321"/>
      <c r="CP57" s="321"/>
    </row>
    <row r="58" spans="3:94" s="319" customFormat="1" ht="18" customHeight="1">
      <c r="C58" s="317"/>
      <c r="N58" s="350"/>
      <c r="O58" s="350"/>
      <c r="P58" s="350"/>
      <c r="Q58" s="350"/>
      <c r="S58" s="350"/>
      <c r="T58" s="350"/>
      <c r="U58" s="350"/>
      <c r="AV58" s="321"/>
      <c r="AW58" s="321"/>
      <c r="AX58" s="321"/>
      <c r="AY58" s="321"/>
      <c r="AZ58" s="321"/>
      <c r="BA58" s="321"/>
      <c r="BB58" s="321"/>
      <c r="BC58" s="321"/>
      <c r="BD58" s="321"/>
      <c r="BE58" s="321"/>
      <c r="BF58" s="321"/>
      <c r="BG58" s="321"/>
      <c r="BH58" s="321"/>
      <c r="BI58" s="321"/>
      <c r="BJ58" s="321"/>
      <c r="BK58" s="321"/>
      <c r="BL58" s="321"/>
      <c r="BM58" s="321"/>
      <c r="BN58" s="321"/>
      <c r="BO58" s="321"/>
      <c r="BP58" s="321"/>
      <c r="BQ58" s="321"/>
      <c r="BR58" s="321"/>
      <c r="BS58" s="321"/>
      <c r="BT58" s="321"/>
      <c r="BU58" s="321"/>
      <c r="BV58" s="321"/>
      <c r="BW58" s="321"/>
      <c r="BX58" s="321"/>
      <c r="BY58" s="321"/>
      <c r="BZ58" s="321"/>
      <c r="CA58" s="321"/>
      <c r="CB58" s="321"/>
      <c r="CC58" s="321"/>
      <c r="CD58" s="321"/>
      <c r="CE58" s="321"/>
      <c r="CF58" s="321"/>
      <c r="CG58" s="321"/>
      <c r="CH58" s="321"/>
      <c r="CI58" s="321"/>
      <c r="CJ58" s="321"/>
      <c r="CK58" s="321"/>
      <c r="CL58" s="321"/>
      <c r="CM58" s="321"/>
      <c r="CN58" s="321"/>
      <c r="CO58" s="321"/>
      <c r="CP58" s="321"/>
    </row>
    <row r="59" ht="12"/>
    <row r="60" ht="12"/>
  </sheetData>
  <sheetProtection/>
  <mergeCells count="53">
    <mergeCell ref="AS12:AS13"/>
    <mergeCell ref="AN12:AN13"/>
    <mergeCell ref="AP12:AP13"/>
    <mergeCell ref="AQ12:AQ13"/>
    <mergeCell ref="AD12:AD13"/>
    <mergeCell ref="AE12:AE13"/>
    <mergeCell ref="AG12:AG13"/>
    <mergeCell ref="AH12:AH13"/>
    <mergeCell ref="Y12:Y13"/>
    <mergeCell ref="Z12:Z13"/>
    <mergeCell ref="AA12:AA13"/>
    <mergeCell ref="AC12:AC13"/>
    <mergeCell ref="AB12:AB13"/>
    <mergeCell ref="AU12:AU13"/>
    <mergeCell ref="AO12:AO13"/>
    <mergeCell ref="AJ12:AJ13"/>
    <mergeCell ref="AF12:AF13"/>
    <mergeCell ref="AI12:AI13"/>
    <mergeCell ref="AK12:AK13"/>
    <mergeCell ref="AL12:AL13"/>
    <mergeCell ref="AM12:AM13"/>
    <mergeCell ref="AR12:AR13"/>
    <mergeCell ref="AT12:AT13"/>
    <mergeCell ref="S12:S13"/>
    <mergeCell ref="X12:X13"/>
    <mergeCell ref="A12:A13"/>
    <mergeCell ref="B12:B13"/>
    <mergeCell ref="C12:C13"/>
    <mergeCell ref="D12:D13"/>
    <mergeCell ref="U12:U13"/>
    <mergeCell ref="I12:I13"/>
    <mergeCell ref="J12:J13"/>
    <mergeCell ref="K12:K13"/>
    <mergeCell ref="E12:E13"/>
    <mergeCell ref="F12:F13"/>
    <mergeCell ref="G12:G13"/>
    <mergeCell ref="H12:H13"/>
    <mergeCell ref="W12:W13"/>
    <mergeCell ref="L12:L13"/>
    <mergeCell ref="N12:N13"/>
    <mergeCell ref="O12:O13"/>
    <mergeCell ref="V12:V13"/>
    <mergeCell ref="T12:T13"/>
    <mergeCell ref="P12:P13"/>
    <mergeCell ref="Q12:Q13"/>
    <mergeCell ref="R12:R13"/>
    <mergeCell ref="M12:M13"/>
    <mergeCell ref="B10:C10"/>
    <mergeCell ref="D10:AU10"/>
    <mergeCell ref="D5:AU5"/>
    <mergeCell ref="D6:AU6"/>
    <mergeCell ref="D7:AU8"/>
    <mergeCell ref="D9:AU9"/>
  </mergeCells>
  <conditionalFormatting sqref="D27:AU36 D16:AU25">
    <cfRule type="expression" priority="1" dxfId="3" stopIfTrue="1">
      <formula>AND(D16&lt;&gt;"",OR(D16&lt;0,NOT(ISNUMBER(D16))))</formula>
    </cfRule>
  </conditionalFormatting>
  <conditionalFormatting sqref="B10">
    <cfRule type="expression" priority="2" dxfId="3" stopIfTrue="1">
      <formula>COUNTA(D16:AU36)&lt;&gt;COUNTIF(D16:AU36,"&gt;=0")</formula>
    </cfRule>
  </conditionalFormatting>
  <conditionalFormatting sqref="C10">
    <cfRule type="expression" priority="3" dxfId="3" stopIfTrue="1">
      <formula>COUNTA(E16:AU36)&lt;&gt;COUNTIF(E16:AU36,"&gt;=0")</formula>
    </cfRule>
  </conditionalFormatting>
  <printOptions/>
  <pageMargins left="0.66" right="0.2" top="1" bottom="1" header="0.5" footer="0.5"/>
  <pageSetup fitToHeight="1" fitToWidth="1" horizontalDpi="600" verticalDpi="600" orientation="landscape" paperSize="9" scale="41" r:id="rId1"/>
  <headerFooter alignWithMargins="0">
    <oddFooter>&amp;C2010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outlinePr summaryBelow="0" summaryRight="0"/>
    <pageSetUpPr fitToPage="1"/>
  </sheetPr>
  <dimension ref="A1:CP46"/>
  <sheetViews>
    <sheetView zoomScale="75" zoomScaleNormal="75" workbookViewId="0" topLeftCell="A1">
      <pane xSplit="3" ySplit="13" topLeftCell="AG32" activePane="bottomRight" state="frozen"/>
      <selection pane="topLeft" activeCell="B8" sqref="B8:M8"/>
      <selection pane="topRight" activeCell="B8" sqref="B8:M8"/>
      <selection pane="bottomLeft" activeCell="B8" sqref="B8:M8"/>
      <selection pane="bottomRight" activeCell="AU40" sqref="AU40"/>
    </sheetView>
  </sheetViews>
  <sheetFormatPr defaultColWidth="9.00390625" defaultRowHeight="12" zeroHeight="1" outlineLevelCol="1"/>
  <cols>
    <col min="1" max="1" width="3.00390625" style="321" customWidth="1"/>
    <col min="2" max="2" width="33.00390625" style="321" customWidth="1"/>
    <col min="3" max="3" width="10.75390625" style="321" customWidth="1"/>
    <col min="4" max="4" width="8.125" style="321" bestFit="1" customWidth="1"/>
    <col min="5" max="6" width="7.375" style="321" customWidth="1"/>
    <col min="7" max="7" width="6.875" style="321" customWidth="1"/>
    <col min="8" max="8" width="7.375" style="321" customWidth="1"/>
    <col min="9" max="9" width="7.125" style="321" customWidth="1"/>
    <col min="10" max="11" width="7.75390625" style="321" customWidth="1"/>
    <col min="12" max="12" width="6.875" style="321" customWidth="1"/>
    <col min="13" max="13" width="7.125" style="321" customWidth="1"/>
    <col min="14" max="14" width="7.75390625" style="321" customWidth="1"/>
    <col min="15" max="15" width="7.375" style="321" customWidth="1"/>
    <col min="16" max="16" width="7.125" style="321" customWidth="1"/>
    <col min="17" max="17" width="6.875" style="321" customWidth="1"/>
    <col min="18" max="18" width="7.75390625" style="321" customWidth="1"/>
    <col min="19" max="19" width="7.375" style="321" customWidth="1"/>
    <col min="20" max="21" width="7.125" style="321" customWidth="1"/>
    <col min="22" max="22" width="6.875" style="321" customWidth="1"/>
    <col min="23" max="24" width="7.125" style="321" customWidth="1"/>
    <col min="25" max="25" width="6.625" style="321" customWidth="1"/>
    <col min="26" max="26" width="5.875" style="321" customWidth="1"/>
    <col min="27" max="27" width="6.625" style="321" customWidth="1"/>
    <col min="28" max="28" width="8.00390625" style="321" customWidth="1"/>
    <col min="29" max="29" width="5.375" style="321" customWidth="1"/>
    <col min="30" max="30" width="6.625" style="321" customWidth="1"/>
    <col min="31" max="32" width="8.125" style="321" customWidth="1"/>
    <col min="33" max="34" width="7.375" style="321" customWidth="1"/>
    <col min="35" max="35" width="7.125" style="321" customWidth="1"/>
    <col min="36" max="36" width="5.875" style="321" customWidth="1"/>
    <col min="37" max="37" width="6.375" style="321" customWidth="1"/>
    <col min="38" max="38" width="6.875" style="321" customWidth="1"/>
    <col min="39" max="39" width="7.00390625" style="321" customWidth="1"/>
    <col min="40" max="40" width="6.125" style="321" customWidth="1"/>
    <col min="41" max="41" width="7.375" style="321" customWidth="1"/>
    <col min="42" max="42" width="5.25390625" style="321" customWidth="1"/>
    <col min="43" max="43" width="6.875" style="321" customWidth="1"/>
    <col min="44" max="44" width="7.00390625" style="321" customWidth="1"/>
    <col min="45" max="45" width="6.375" style="321" customWidth="1"/>
    <col min="46" max="46" width="10.625" style="321" customWidth="1"/>
    <col min="47" max="47" width="12.125" style="321" bestFit="1" customWidth="1"/>
    <col min="48" max="48" width="18.25390625" style="321" customWidth="1"/>
    <col min="49" max="49" width="12.75390625" style="321" customWidth="1" outlineLevel="1"/>
    <col min="50" max="50" width="9.625" style="321" customWidth="1" outlineLevel="1"/>
    <col min="51" max="51" width="7.375" style="321" customWidth="1" outlineLevel="1"/>
    <col min="52" max="52" width="6.875" style="321" customWidth="1" outlineLevel="1"/>
    <col min="53" max="53" width="7.375" style="321" customWidth="1" outlineLevel="1"/>
    <col min="54" max="54" width="7.125" style="321" customWidth="1" outlineLevel="1"/>
    <col min="55" max="56" width="7.75390625" style="321" customWidth="1" outlineLevel="1"/>
    <col min="57" max="57" width="6.875" style="321" customWidth="1" outlineLevel="1"/>
    <col min="58" max="58" width="7.125" style="321" customWidth="1" outlineLevel="1"/>
    <col min="59" max="59" width="7.75390625" style="321" customWidth="1" outlineLevel="1"/>
    <col min="60" max="60" width="7.375" style="321" customWidth="1" outlineLevel="1"/>
    <col min="61" max="61" width="7.125" style="321" customWidth="1" outlineLevel="1"/>
    <col min="62" max="62" width="6.875" style="321" customWidth="1" outlineLevel="1"/>
    <col min="63" max="63" width="7.75390625" style="321" customWidth="1" outlineLevel="1"/>
    <col min="64" max="64" width="7.375" style="321" customWidth="1" outlineLevel="1"/>
    <col min="65" max="66" width="7.125" style="321" customWidth="1" outlineLevel="1"/>
    <col min="67" max="67" width="6.875" style="321" customWidth="1" outlineLevel="1"/>
    <col min="68" max="69" width="7.125" style="321" customWidth="1" outlineLevel="1"/>
    <col min="70" max="70" width="6.625" style="321" customWidth="1" outlineLevel="1"/>
    <col min="71" max="71" width="5.875" style="321" customWidth="1" outlineLevel="1"/>
    <col min="72" max="72" width="6.625" style="321" customWidth="1" outlineLevel="1"/>
    <col min="73" max="73" width="8.00390625" style="321" customWidth="1" outlineLevel="1"/>
    <col min="74" max="74" width="5.375" style="321" customWidth="1" outlineLevel="1"/>
    <col min="75" max="75" width="6.625" style="321" customWidth="1" outlineLevel="1"/>
    <col min="76" max="77" width="8.125" style="321" customWidth="1" outlineLevel="1"/>
    <col min="78" max="79" width="7.375" style="321" customWidth="1" outlineLevel="1"/>
    <col min="80" max="80" width="7.125" style="321" customWidth="1" outlineLevel="1"/>
    <col min="81" max="81" width="5.875" style="321" customWidth="1" outlineLevel="1"/>
    <col min="82" max="82" width="6.375" style="321" customWidth="1" outlineLevel="1"/>
    <col min="83" max="83" width="6.875" style="321" customWidth="1" outlineLevel="1"/>
    <col min="84" max="84" width="7.00390625" style="321" customWidth="1" outlineLevel="1"/>
    <col min="85" max="85" width="6.125" style="321" customWidth="1" outlineLevel="1"/>
    <col min="86" max="86" width="7.375" style="321" customWidth="1" outlineLevel="1"/>
    <col min="87" max="87" width="5.25390625" style="321" customWidth="1" outlineLevel="1"/>
    <col min="88" max="88" width="6.875" style="321" customWidth="1" outlineLevel="1"/>
    <col min="89" max="89" width="7.00390625" style="321" customWidth="1" outlineLevel="1"/>
    <col min="90" max="90" width="6.375" style="321" customWidth="1" outlineLevel="1"/>
    <col min="91" max="91" width="10.625" style="321" customWidth="1" outlineLevel="1"/>
    <col min="92" max="92" width="9.75390625" style="321" customWidth="1" outlineLevel="1"/>
    <col min="93" max="93" width="9.125" style="321" customWidth="1" outlineLevel="1"/>
    <col min="94" max="96" width="9.125" style="321" customWidth="1"/>
    <col min="97" max="16384" width="0" style="321" hidden="1" customWidth="1"/>
  </cols>
  <sheetData>
    <row r="1" spans="1:92" s="90" customFormat="1" ht="18" customHeight="1">
      <c r="A1" s="272" t="s">
        <v>102</v>
      </c>
      <c r="B1" s="171"/>
      <c r="C1" s="171"/>
      <c r="D1" s="174"/>
      <c r="E1" s="234"/>
      <c r="F1" s="172"/>
      <c r="G1" s="172"/>
      <c r="H1" s="172"/>
      <c r="I1" s="172"/>
      <c r="J1" s="172"/>
      <c r="K1" s="172"/>
      <c r="L1" s="172"/>
      <c r="M1" s="172"/>
      <c r="N1" s="172"/>
      <c r="O1" s="173"/>
      <c r="P1" s="173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W1" s="174"/>
      <c r="AX1" s="234"/>
      <c r="AY1" s="172"/>
      <c r="AZ1" s="172"/>
      <c r="BA1" s="172"/>
      <c r="BB1" s="172"/>
      <c r="BC1" s="172"/>
      <c r="BD1" s="172"/>
      <c r="BE1" s="172"/>
      <c r="BF1" s="172"/>
      <c r="BG1" s="172"/>
      <c r="BH1" s="173"/>
      <c r="BI1" s="173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</row>
    <row r="2" spans="1:92" s="90" customFormat="1" ht="18" customHeight="1">
      <c r="A2" s="296"/>
      <c r="B2" s="171"/>
      <c r="C2" s="171"/>
      <c r="D2" s="174"/>
      <c r="E2" s="234"/>
      <c r="F2" s="172"/>
      <c r="G2" s="172"/>
      <c r="H2" s="172"/>
      <c r="I2" s="172"/>
      <c r="J2" s="172"/>
      <c r="K2" s="172"/>
      <c r="L2" s="172"/>
      <c r="M2" s="172"/>
      <c r="N2" s="172"/>
      <c r="O2" s="173"/>
      <c r="P2" s="173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W2" s="174"/>
      <c r="AX2" s="234"/>
      <c r="AY2" s="172"/>
      <c r="AZ2" s="172"/>
      <c r="BA2" s="172"/>
      <c r="BB2" s="172"/>
      <c r="BC2" s="172"/>
      <c r="BD2" s="172"/>
      <c r="BE2" s="172"/>
      <c r="BF2" s="172"/>
      <c r="BG2" s="172"/>
      <c r="BH2" s="173"/>
      <c r="BI2" s="173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</row>
    <row r="3" spans="1:92" s="90" customFormat="1" ht="18" customHeight="1">
      <c r="A3" s="296"/>
      <c r="B3" s="171"/>
      <c r="C3" s="171"/>
      <c r="D3" s="174"/>
      <c r="E3" s="234"/>
      <c r="F3" s="172"/>
      <c r="G3" s="172"/>
      <c r="H3" s="172"/>
      <c r="I3" s="172"/>
      <c r="J3" s="172"/>
      <c r="K3" s="172"/>
      <c r="L3" s="172"/>
      <c r="M3" s="172"/>
      <c r="N3" s="172"/>
      <c r="O3" s="173"/>
      <c r="P3" s="173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W3" s="174"/>
      <c r="AX3" s="234"/>
      <c r="AY3" s="172"/>
      <c r="AZ3" s="172"/>
      <c r="BA3" s="172"/>
      <c r="BB3" s="172"/>
      <c r="BC3" s="172"/>
      <c r="BD3" s="172"/>
      <c r="BE3" s="172"/>
      <c r="BF3" s="172"/>
      <c r="BG3" s="172"/>
      <c r="BH3" s="173"/>
      <c r="BI3" s="173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</row>
    <row r="4" spans="1:92" s="90" customFormat="1" ht="20.25">
      <c r="A4" s="174"/>
      <c r="C4" s="492"/>
      <c r="D4" s="728" t="s">
        <v>51</v>
      </c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728"/>
      <c r="AF4" s="728"/>
      <c r="AG4" s="728"/>
      <c r="AH4" s="728"/>
      <c r="AI4" s="728"/>
      <c r="AJ4" s="728"/>
      <c r="AK4" s="728"/>
      <c r="AL4" s="728"/>
      <c r="AM4" s="728"/>
      <c r="AN4" s="728"/>
      <c r="AO4" s="728"/>
      <c r="AP4" s="728"/>
      <c r="AQ4" s="728"/>
      <c r="AR4" s="728"/>
      <c r="AS4" s="728"/>
      <c r="AT4" s="728"/>
      <c r="AU4" s="728"/>
      <c r="AW4" s="179"/>
      <c r="AX4" s="178"/>
      <c r="AY4" s="179"/>
      <c r="AZ4" s="179"/>
      <c r="BA4" s="179"/>
      <c r="BB4" s="179"/>
      <c r="BC4" s="179"/>
      <c r="BD4" s="179"/>
      <c r="BE4" s="179"/>
      <c r="BF4" s="270"/>
      <c r="BG4" s="179"/>
      <c r="BH4" s="179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</row>
    <row r="5" spans="1:92" s="90" customFormat="1" ht="12.75" customHeight="1">
      <c r="A5" s="174"/>
      <c r="C5" s="174"/>
      <c r="D5" s="174"/>
      <c r="E5" s="178"/>
      <c r="F5" s="179"/>
      <c r="G5" s="179"/>
      <c r="H5" s="179"/>
      <c r="I5" s="179"/>
      <c r="J5" s="179"/>
      <c r="K5" s="179"/>
      <c r="L5" s="179"/>
      <c r="M5" s="270"/>
      <c r="N5" s="179"/>
      <c r="O5" s="179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W5" s="179"/>
      <c r="AX5" s="178"/>
      <c r="AY5" s="179"/>
      <c r="AZ5" s="179"/>
      <c r="BA5" s="179"/>
      <c r="BB5" s="179"/>
      <c r="BC5" s="179"/>
      <c r="BD5" s="179"/>
      <c r="BE5" s="179"/>
      <c r="BF5" s="270"/>
      <c r="BG5" s="179"/>
      <c r="BH5" s="179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</row>
    <row r="6" spans="1:94" s="90" customFormat="1" ht="20.25">
      <c r="A6" s="235"/>
      <c r="C6" s="492"/>
      <c r="D6" s="728" t="s">
        <v>52</v>
      </c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8"/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28"/>
      <c r="AM6" s="728"/>
      <c r="AN6" s="728"/>
      <c r="AO6" s="728"/>
      <c r="AP6" s="728"/>
      <c r="AQ6" s="728"/>
      <c r="AR6" s="728"/>
      <c r="AS6" s="728"/>
      <c r="AT6" s="728"/>
      <c r="AU6" s="728"/>
      <c r="AV6" s="321"/>
      <c r="AW6" s="321"/>
      <c r="AX6" s="347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</row>
    <row r="7" spans="1:94" s="90" customFormat="1" ht="6.75" customHeight="1">
      <c r="A7" s="235"/>
      <c r="C7" s="442"/>
      <c r="D7" s="442"/>
      <c r="E7" s="187"/>
      <c r="F7" s="187"/>
      <c r="G7" s="236"/>
      <c r="H7" s="187"/>
      <c r="I7" s="179"/>
      <c r="J7" s="179"/>
      <c r="K7" s="179"/>
      <c r="L7" s="179"/>
      <c r="M7" s="270"/>
      <c r="N7" s="179"/>
      <c r="O7" s="179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321"/>
      <c r="AW7" s="353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</row>
    <row r="8" spans="1:94" s="90" customFormat="1" ht="18" customHeight="1">
      <c r="A8" s="235"/>
      <c r="C8" s="492"/>
      <c r="D8" s="728" t="s">
        <v>100</v>
      </c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28"/>
      <c r="AC8" s="728"/>
      <c r="AD8" s="728"/>
      <c r="AE8" s="728"/>
      <c r="AF8" s="728"/>
      <c r="AG8" s="728"/>
      <c r="AH8" s="728"/>
      <c r="AI8" s="728"/>
      <c r="AJ8" s="728"/>
      <c r="AK8" s="728"/>
      <c r="AL8" s="728"/>
      <c r="AM8" s="728"/>
      <c r="AN8" s="728"/>
      <c r="AO8" s="728"/>
      <c r="AP8" s="728"/>
      <c r="AQ8" s="728"/>
      <c r="AR8" s="728"/>
      <c r="AS8" s="728"/>
      <c r="AT8" s="728"/>
      <c r="AU8" s="728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</row>
    <row r="9" spans="1:94" s="90" customFormat="1" ht="18.75" customHeight="1">
      <c r="A9" s="235"/>
      <c r="C9" s="492"/>
      <c r="D9" s="728" t="s">
        <v>101</v>
      </c>
      <c r="E9" s="728"/>
      <c r="F9" s="728"/>
      <c r="G9" s="728"/>
      <c r="H9" s="728"/>
      <c r="I9" s="728"/>
      <c r="J9" s="728"/>
      <c r="K9" s="728"/>
      <c r="L9" s="728"/>
      <c r="M9" s="728"/>
      <c r="N9" s="728"/>
      <c r="O9" s="728"/>
      <c r="P9" s="728"/>
      <c r="Q9" s="728"/>
      <c r="R9" s="728"/>
      <c r="S9" s="728"/>
      <c r="T9" s="728"/>
      <c r="U9" s="728"/>
      <c r="V9" s="728"/>
      <c r="W9" s="728"/>
      <c r="X9" s="728"/>
      <c r="Y9" s="728"/>
      <c r="Z9" s="728"/>
      <c r="AA9" s="728"/>
      <c r="AB9" s="728"/>
      <c r="AC9" s="728"/>
      <c r="AD9" s="728"/>
      <c r="AE9" s="728"/>
      <c r="AF9" s="728"/>
      <c r="AG9" s="728"/>
      <c r="AH9" s="728"/>
      <c r="AI9" s="728"/>
      <c r="AJ9" s="728"/>
      <c r="AK9" s="728"/>
      <c r="AL9" s="728"/>
      <c r="AM9" s="728"/>
      <c r="AN9" s="728"/>
      <c r="AO9" s="728"/>
      <c r="AP9" s="728"/>
      <c r="AQ9" s="728"/>
      <c r="AR9" s="728"/>
      <c r="AS9" s="728"/>
      <c r="AT9" s="728"/>
      <c r="AU9" s="728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</row>
    <row r="10" spans="1:94" s="90" customFormat="1" ht="69.75" customHeight="1">
      <c r="A10" s="237"/>
      <c r="B10" s="725" t="s">
        <v>3</v>
      </c>
      <c r="C10" s="726"/>
      <c r="D10" s="727" t="s">
        <v>79</v>
      </c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727"/>
      <c r="AI10" s="727"/>
      <c r="AJ10" s="727"/>
      <c r="AK10" s="727"/>
      <c r="AL10" s="727"/>
      <c r="AM10" s="727"/>
      <c r="AN10" s="727"/>
      <c r="AO10" s="727"/>
      <c r="AP10" s="727"/>
      <c r="AQ10" s="727"/>
      <c r="AR10" s="727"/>
      <c r="AS10" s="727"/>
      <c r="AT10" s="727"/>
      <c r="AU10" s="727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</row>
    <row r="11" spans="1:94" s="90" customFormat="1" ht="18.75">
      <c r="A11" s="240"/>
      <c r="B11" s="742"/>
      <c r="C11" s="742"/>
      <c r="D11" s="238"/>
      <c r="E11" s="236"/>
      <c r="F11" s="239"/>
      <c r="G11" s="236"/>
      <c r="H11" s="239"/>
      <c r="I11" s="238"/>
      <c r="J11" s="238"/>
      <c r="K11" s="238"/>
      <c r="L11" s="238"/>
      <c r="N11" s="174"/>
      <c r="O11" s="179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221"/>
      <c r="AQ11" s="241"/>
      <c r="AR11" s="221"/>
      <c r="AS11" s="221"/>
      <c r="AT11" s="241"/>
      <c r="AU11" s="174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</row>
    <row r="12" spans="1:94" s="92" customFormat="1" ht="11.25" customHeight="1">
      <c r="A12" s="738" t="s">
        <v>103</v>
      </c>
      <c r="B12" s="739"/>
      <c r="C12" s="739"/>
      <c r="D12" s="708" t="s">
        <v>13</v>
      </c>
      <c r="E12" s="729" t="s">
        <v>6</v>
      </c>
      <c r="F12" s="729" t="s">
        <v>15</v>
      </c>
      <c r="G12" s="708" t="s">
        <v>7</v>
      </c>
      <c r="H12" s="708" t="s">
        <v>8</v>
      </c>
      <c r="I12" s="708" t="s">
        <v>9</v>
      </c>
      <c r="J12" s="708" t="s">
        <v>10</v>
      </c>
      <c r="K12" s="708" t="s">
        <v>11</v>
      </c>
      <c r="L12" s="708" t="s">
        <v>17</v>
      </c>
      <c r="M12" s="708" t="s">
        <v>39</v>
      </c>
      <c r="N12" s="708" t="s">
        <v>4</v>
      </c>
      <c r="O12" s="708" t="s">
        <v>40</v>
      </c>
      <c r="P12" s="708" t="s">
        <v>18</v>
      </c>
      <c r="Q12" s="708" t="s">
        <v>38</v>
      </c>
      <c r="R12" s="708" t="s">
        <v>31</v>
      </c>
      <c r="S12" s="708" t="s">
        <v>41</v>
      </c>
      <c r="T12" s="708" t="s">
        <v>19</v>
      </c>
      <c r="U12" s="708" t="s">
        <v>16</v>
      </c>
      <c r="V12" s="708" t="s">
        <v>42</v>
      </c>
      <c r="W12" s="708" t="s">
        <v>20</v>
      </c>
      <c r="X12" s="708" t="s">
        <v>21</v>
      </c>
      <c r="Y12" s="708" t="s">
        <v>32</v>
      </c>
      <c r="Z12" s="708" t="s">
        <v>43</v>
      </c>
      <c r="AA12" s="708" t="s">
        <v>33</v>
      </c>
      <c r="AB12" s="708" t="s">
        <v>22</v>
      </c>
      <c r="AC12" s="708" t="s">
        <v>44</v>
      </c>
      <c r="AD12" s="708" t="s">
        <v>45</v>
      </c>
      <c r="AE12" s="708" t="s">
        <v>23</v>
      </c>
      <c r="AF12" s="708" t="s">
        <v>46</v>
      </c>
      <c r="AG12" s="708" t="s">
        <v>36</v>
      </c>
      <c r="AH12" s="708" t="s">
        <v>34</v>
      </c>
      <c r="AI12" s="708" t="s">
        <v>47</v>
      </c>
      <c r="AJ12" s="708" t="s">
        <v>24</v>
      </c>
      <c r="AK12" s="708" t="s">
        <v>25</v>
      </c>
      <c r="AL12" s="708" t="s">
        <v>5</v>
      </c>
      <c r="AM12" s="708" t="s">
        <v>26</v>
      </c>
      <c r="AN12" s="708" t="s">
        <v>48</v>
      </c>
      <c r="AO12" s="708" t="s">
        <v>37</v>
      </c>
      <c r="AP12" s="708" t="s">
        <v>27</v>
      </c>
      <c r="AQ12" s="708" t="s">
        <v>28</v>
      </c>
      <c r="AR12" s="708" t="s">
        <v>29</v>
      </c>
      <c r="AS12" s="708" t="s">
        <v>30</v>
      </c>
      <c r="AT12" s="708" t="s">
        <v>105</v>
      </c>
      <c r="AU12" s="708" t="s">
        <v>104</v>
      </c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</row>
    <row r="13" spans="1:94" s="92" customFormat="1" ht="51" customHeight="1">
      <c r="A13" s="740"/>
      <c r="B13" s="741"/>
      <c r="C13" s="741"/>
      <c r="D13" s="709"/>
      <c r="E13" s="718"/>
      <c r="F13" s="718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09"/>
      <c r="Z13" s="709"/>
      <c r="AA13" s="709"/>
      <c r="AB13" s="709"/>
      <c r="AC13" s="709"/>
      <c r="AD13" s="709"/>
      <c r="AE13" s="709"/>
      <c r="AF13" s="709"/>
      <c r="AG13" s="709"/>
      <c r="AH13" s="709"/>
      <c r="AI13" s="709"/>
      <c r="AJ13" s="709"/>
      <c r="AK13" s="709"/>
      <c r="AL13" s="709"/>
      <c r="AM13" s="709"/>
      <c r="AN13" s="709"/>
      <c r="AO13" s="709"/>
      <c r="AP13" s="709"/>
      <c r="AQ13" s="709"/>
      <c r="AR13" s="709"/>
      <c r="AS13" s="709"/>
      <c r="AT13" s="709"/>
      <c r="AU13" s="709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</row>
    <row r="14" spans="1:94" s="92" customFormat="1" ht="18" customHeight="1">
      <c r="A14" s="242"/>
      <c r="B14" s="630" t="s">
        <v>106</v>
      </c>
      <c r="C14" s="243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/>
      <c r="W14" s="110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</row>
    <row r="15" spans="1:94" s="92" customFormat="1" ht="24.75" customHeight="1">
      <c r="A15" s="242"/>
      <c r="B15" s="630" t="s">
        <v>107</v>
      </c>
      <c r="C15" s="243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</row>
    <row r="16" spans="1:94" s="93" customFormat="1" ht="18" customHeight="1">
      <c r="A16" s="244"/>
      <c r="B16" s="631" t="s">
        <v>108</v>
      </c>
      <c r="C16" s="243"/>
      <c r="D16" s="71">
        <v>5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161">
        <f>+SUM(D16:AT16)</f>
        <v>5</v>
      </c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</row>
    <row r="17" spans="1:94" s="93" customFormat="1" ht="18" customHeight="1">
      <c r="A17" s="245"/>
      <c r="B17" s="632" t="s">
        <v>95</v>
      </c>
      <c r="C17" s="246"/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161">
        <f aca="true" t="shared" si="0" ref="AU17:AU25">+SUM(D17:AT17)</f>
        <v>0</v>
      </c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</row>
    <row r="18" spans="1:94" s="93" customFormat="1" ht="18" customHeight="1">
      <c r="A18" s="245"/>
      <c r="B18" s="632" t="s">
        <v>96</v>
      </c>
      <c r="C18" s="246"/>
      <c r="D18" s="71">
        <v>5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161">
        <f t="shared" si="0"/>
        <v>5</v>
      </c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</row>
    <row r="19" spans="1:94" s="92" customFormat="1" ht="18" customHeight="1">
      <c r="A19" s="244"/>
      <c r="B19" s="631" t="s">
        <v>109</v>
      </c>
      <c r="C19" s="243"/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161">
        <f t="shared" si="0"/>
        <v>0</v>
      </c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</row>
    <row r="20" spans="1:94" s="92" customFormat="1" ht="18" customHeight="1">
      <c r="A20" s="245"/>
      <c r="B20" s="632" t="s">
        <v>95</v>
      </c>
      <c r="C20" s="246"/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161">
        <f t="shared" si="0"/>
        <v>0</v>
      </c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</row>
    <row r="21" spans="1:94" s="93" customFormat="1" ht="18" customHeight="1">
      <c r="A21" s="245"/>
      <c r="B21" s="632" t="s">
        <v>96</v>
      </c>
      <c r="C21" s="246"/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161">
        <f t="shared" si="0"/>
        <v>0</v>
      </c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1"/>
      <c r="CP21" s="321"/>
    </row>
    <row r="22" spans="1:94" s="93" customFormat="1" ht="18" customHeight="1">
      <c r="A22" s="244"/>
      <c r="B22" s="631" t="s">
        <v>110</v>
      </c>
      <c r="C22" s="243"/>
      <c r="D22" s="71">
        <v>5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161">
        <f t="shared" si="0"/>
        <v>5</v>
      </c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</row>
    <row r="23" spans="1:94" s="93" customFormat="1" ht="18" customHeight="1">
      <c r="A23" s="245"/>
      <c r="B23" s="632" t="s">
        <v>95</v>
      </c>
      <c r="C23" s="246"/>
      <c r="D23" s="71">
        <v>5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161">
        <f t="shared" si="0"/>
        <v>5</v>
      </c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1"/>
      <c r="CM23" s="321"/>
      <c r="CN23" s="321"/>
      <c r="CO23" s="321"/>
      <c r="CP23" s="321"/>
    </row>
    <row r="24" spans="1:94" s="93" customFormat="1" ht="18" customHeight="1">
      <c r="A24" s="245"/>
      <c r="B24" s="632" t="s">
        <v>96</v>
      </c>
      <c r="C24" s="246"/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161">
        <f t="shared" si="0"/>
        <v>0</v>
      </c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1"/>
      <c r="CN24" s="321"/>
      <c r="CO24" s="321"/>
      <c r="CP24" s="321"/>
    </row>
    <row r="25" spans="1:94" s="92" customFormat="1" ht="18" customHeight="1">
      <c r="A25" s="244"/>
      <c r="B25" s="631" t="s">
        <v>104</v>
      </c>
      <c r="C25" s="243"/>
      <c r="D25" s="161">
        <f>+SUM(D22,D19,D16)</f>
        <v>10</v>
      </c>
      <c r="E25" s="161">
        <f aca="true" t="shared" si="1" ref="E25:AT25">+SUM(E22,E19,E16)</f>
        <v>0</v>
      </c>
      <c r="F25" s="161">
        <f t="shared" si="1"/>
        <v>0</v>
      </c>
      <c r="G25" s="161">
        <f t="shared" si="1"/>
        <v>0</v>
      </c>
      <c r="H25" s="161">
        <f t="shared" si="1"/>
        <v>0</v>
      </c>
      <c r="I25" s="161">
        <f t="shared" si="1"/>
        <v>0</v>
      </c>
      <c r="J25" s="161">
        <f t="shared" si="1"/>
        <v>0</v>
      </c>
      <c r="K25" s="161">
        <f t="shared" si="1"/>
        <v>0</v>
      </c>
      <c r="L25" s="161">
        <f t="shared" si="1"/>
        <v>0</v>
      </c>
      <c r="M25" s="161">
        <f t="shared" si="1"/>
        <v>0</v>
      </c>
      <c r="N25" s="161">
        <f t="shared" si="1"/>
        <v>0</v>
      </c>
      <c r="O25" s="161">
        <f t="shared" si="1"/>
        <v>0</v>
      </c>
      <c r="P25" s="161">
        <f t="shared" si="1"/>
        <v>0</v>
      </c>
      <c r="Q25" s="161">
        <f t="shared" si="1"/>
        <v>0</v>
      </c>
      <c r="R25" s="161">
        <f t="shared" si="1"/>
        <v>0</v>
      </c>
      <c r="S25" s="161">
        <f t="shared" si="1"/>
        <v>0</v>
      </c>
      <c r="T25" s="161">
        <f t="shared" si="1"/>
        <v>0</v>
      </c>
      <c r="U25" s="161">
        <f t="shared" si="1"/>
        <v>0</v>
      </c>
      <c r="V25" s="161">
        <f t="shared" si="1"/>
        <v>0</v>
      </c>
      <c r="W25" s="161">
        <f t="shared" si="1"/>
        <v>0</v>
      </c>
      <c r="X25" s="161">
        <f t="shared" si="1"/>
        <v>0</v>
      </c>
      <c r="Y25" s="161">
        <f t="shared" si="1"/>
        <v>0</v>
      </c>
      <c r="Z25" s="161">
        <f t="shared" si="1"/>
        <v>0</v>
      </c>
      <c r="AA25" s="161">
        <f t="shared" si="1"/>
        <v>0</v>
      </c>
      <c r="AB25" s="161">
        <f t="shared" si="1"/>
        <v>0</v>
      </c>
      <c r="AC25" s="161">
        <f t="shared" si="1"/>
        <v>0</v>
      </c>
      <c r="AD25" s="161">
        <f t="shared" si="1"/>
        <v>0</v>
      </c>
      <c r="AE25" s="161">
        <f t="shared" si="1"/>
        <v>0</v>
      </c>
      <c r="AF25" s="161">
        <f t="shared" si="1"/>
        <v>0</v>
      </c>
      <c r="AG25" s="161">
        <f t="shared" si="1"/>
        <v>0</v>
      </c>
      <c r="AH25" s="161">
        <f t="shared" si="1"/>
        <v>0</v>
      </c>
      <c r="AI25" s="161">
        <f t="shared" si="1"/>
        <v>0</v>
      </c>
      <c r="AJ25" s="161">
        <f t="shared" si="1"/>
        <v>0</v>
      </c>
      <c r="AK25" s="161">
        <f t="shared" si="1"/>
        <v>0</v>
      </c>
      <c r="AL25" s="161">
        <f t="shared" si="1"/>
        <v>0</v>
      </c>
      <c r="AM25" s="161">
        <f t="shared" si="1"/>
        <v>0</v>
      </c>
      <c r="AN25" s="161">
        <f t="shared" si="1"/>
        <v>0</v>
      </c>
      <c r="AO25" s="161">
        <f t="shared" si="1"/>
        <v>0</v>
      </c>
      <c r="AP25" s="161">
        <f t="shared" si="1"/>
        <v>0</v>
      </c>
      <c r="AQ25" s="161">
        <f t="shared" si="1"/>
        <v>0</v>
      </c>
      <c r="AR25" s="161">
        <f t="shared" si="1"/>
        <v>0</v>
      </c>
      <c r="AS25" s="161">
        <f t="shared" si="1"/>
        <v>0</v>
      </c>
      <c r="AT25" s="161">
        <f t="shared" si="1"/>
        <v>0</v>
      </c>
      <c r="AU25" s="161">
        <f t="shared" si="0"/>
        <v>10</v>
      </c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</row>
    <row r="26" spans="1:94" s="92" customFormat="1" ht="24.75" customHeight="1">
      <c r="A26" s="242"/>
      <c r="B26" s="630" t="s">
        <v>111</v>
      </c>
      <c r="C26" s="243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1"/>
      <c r="V26" s="312"/>
      <c r="W26" s="310"/>
      <c r="X26" s="312"/>
      <c r="Y26" s="312"/>
      <c r="Z26" s="312"/>
      <c r="AA26" s="312"/>
      <c r="AB26" s="312"/>
      <c r="AC26" s="312"/>
      <c r="AD26" s="312"/>
      <c r="AE26" s="312"/>
      <c r="AF26" s="312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3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</row>
    <row r="27" spans="1:94" s="92" customFormat="1" ht="18" customHeight="1">
      <c r="A27" s="244"/>
      <c r="B27" s="631" t="s">
        <v>108</v>
      </c>
      <c r="C27" s="243"/>
      <c r="D27" s="71">
        <v>7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161">
        <f>+SUM(D27:AT27)</f>
        <v>7</v>
      </c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</row>
    <row r="28" spans="1:94" s="92" customFormat="1" ht="18" customHeight="1">
      <c r="A28" s="245"/>
      <c r="B28" s="632" t="s">
        <v>95</v>
      </c>
      <c r="C28" s="246"/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161">
        <f aca="true" t="shared" si="2" ref="AU28:AU35">+SUM(D28:AT28)</f>
        <v>0</v>
      </c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/>
      <c r="CP28" s="321"/>
    </row>
    <row r="29" spans="1:94" s="92" customFormat="1" ht="18" customHeight="1">
      <c r="A29" s="245"/>
      <c r="B29" s="632" t="s">
        <v>96</v>
      </c>
      <c r="C29" s="246"/>
      <c r="D29" s="71">
        <v>7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161">
        <f t="shared" si="2"/>
        <v>7</v>
      </c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</row>
    <row r="30" spans="1:94" s="92" customFormat="1" ht="18" customHeight="1">
      <c r="A30" s="244"/>
      <c r="B30" s="631" t="s">
        <v>109</v>
      </c>
      <c r="C30" s="243"/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161">
        <f t="shared" si="2"/>
        <v>0</v>
      </c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</row>
    <row r="31" spans="1:94" s="92" customFormat="1" ht="18" customHeight="1">
      <c r="A31" s="245"/>
      <c r="B31" s="632" t="s">
        <v>95</v>
      </c>
      <c r="C31" s="246"/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161">
        <f t="shared" si="2"/>
        <v>0</v>
      </c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1"/>
      <c r="CN31" s="321"/>
      <c r="CO31" s="321"/>
      <c r="CP31" s="321"/>
    </row>
    <row r="32" spans="1:94" s="92" customFormat="1" ht="18" customHeight="1">
      <c r="A32" s="245"/>
      <c r="B32" s="632" t="s">
        <v>96</v>
      </c>
      <c r="C32" s="246"/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161">
        <f t="shared" si="2"/>
        <v>0</v>
      </c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</row>
    <row r="33" spans="1:94" s="92" customFormat="1" ht="18" customHeight="1">
      <c r="A33" s="244"/>
      <c r="B33" s="631" t="s">
        <v>110</v>
      </c>
      <c r="C33" s="243"/>
      <c r="D33" s="71">
        <v>5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161">
        <f t="shared" si="2"/>
        <v>5</v>
      </c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/>
      <c r="CP33" s="321"/>
    </row>
    <row r="34" spans="1:94" s="92" customFormat="1" ht="18" customHeight="1">
      <c r="A34" s="245"/>
      <c r="B34" s="632" t="s">
        <v>95</v>
      </c>
      <c r="C34" s="246"/>
      <c r="D34" s="71">
        <v>5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161">
        <f t="shared" si="2"/>
        <v>5</v>
      </c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1"/>
      <c r="CA34" s="321"/>
      <c r="CB34" s="321"/>
      <c r="CC34" s="321"/>
      <c r="CD34" s="321"/>
      <c r="CE34" s="321"/>
      <c r="CF34" s="321"/>
      <c r="CG34" s="321"/>
      <c r="CH34" s="321"/>
      <c r="CI34" s="321"/>
      <c r="CJ34" s="321"/>
      <c r="CK34" s="321"/>
      <c r="CL34" s="321"/>
      <c r="CM34" s="321"/>
      <c r="CN34" s="321"/>
      <c r="CO34" s="321"/>
      <c r="CP34" s="321"/>
    </row>
    <row r="35" spans="1:94" s="92" customFormat="1" ht="18" customHeight="1">
      <c r="A35" s="245"/>
      <c r="B35" s="632" t="s">
        <v>96</v>
      </c>
      <c r="C35" s="246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161">
        <f t="shared" si="2"/>
        <v>0</v>
      </c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1"/>
      <c r="CN35" s="321"/>
      <c r="CO35" s="321"/>
      <c r="CP35" s="321"/>
    </row>
    <row r="36" spans="1:94" s="92" customFormat="1" ht="18" customHeight="1">
      <c r="A36" s="244"/>
      <c r="B36" s="631" t="s">
        <v>104</v>
      </c>
      <c r="C36" s="243"/>
      <c r="D36" s="161">
        <f>+SUM(D33,D30,D27)</f>
        <v>12</v>
      </c>
      <c r="E36" s="161">
        <f aca="true" t="shared" si="3" ref="E36:AT36">+SUM(E33,E30,E27)</f>
        <v>0</v>
      </c>
      <c r="F36" s="161">
        <f t="shared" si="3"/>
        <v>0</v>
      </c>
      <c r="G36" s="161">
        <f t="shared" si="3"/>
        <v>0</v>
      </c>
      <c r="H36" s="161">
        <f t="shared" si="3"/>
        <v>0</v>
      </c>
      <c r="I36" s="161">
        <f t="shared" si="3"/>
        <v>0</v>
      </c>
      <c r="J36" s="161">
        <f t="shared" si="3"/>
        <v>0</v>
      </c>
      <c r="K36" s="161">
        <f t="shared" si="3"/>
        <v>0</v>
      </c>
      <c r="L36" s="161">
        <f t="shared" si="3"/>
        <v>0</v>
      </c>
      <c r="M36" s="161">
        <f t="shared" si="3"/>
        <v>0</v>
      </c>
      <c r="N36" s="161">
        <f t="shared" si="3"/>
        <v>0</v>
      </c>
      <c r="O36" s="161">
        <f t="shared" si="3"/>
        <v>0</v>
      </c>
      <c r="P36" s="161">
        <f t="shared" si="3"/>
        <v>0</v>
      </c>
      <c r="Q36" s="161">
        <f t="shared" si="3"/>
        <v>0</v>
      </c>
      <c r="R36" s="161">
        <f t="shared" si="3"/>
        <v>0</v>
      </c>
      <c r="S36" s="161">
        <f t="shared" si="3"/>
        <v>0</v>
      </c>
      <c r="T36" s="161">
        <f t="shared" si="3"/>
        <v>0</v>
      </c>
      <c r="U36" s="161">
        <f t="shared" si="3"/>
        <v>0</v>
      </c>
      <c r="V36" s="161">
        <f t="shared" si="3"/>
        <v>0</v>
      </c>
      <c r="W36" s="161">
        <f t="shared" si="3"/>
        <v>0</v>
      </c>
      <c r="X36" s="161">
        <f t="shared" si="3"/>
        <v>0</v>
      </c>
      <c r="Y36" s="161">
        <f t="shared" si="3"/>
        <v>0</v>
      </c>
      <c r="Z36" s="161">
        <f t="shared" si="3"/>
        <v>0</v>
      </c>
      <c r="AA36" s="161">
        <f t="shared" si="3"/>
        <v>0</v>
      </c>
      <c r="AB36" s="161">
        <f t="shared" si="3"/>
        <v>0</v>
      </c>
      <c r="AC36" s="161">
        <f t="shared" si="3"/>
        <v>0</v>
      </c>
      <c r="AD36" s="161">
        <f t="shared" si="3"/>
        <v>0</v>
      </c>
      <c r="AE36" s="161">
        <f t="shared" si="3"/>
        <v>0</v>
      </c>
      <c r="AF36" s="161">
        <f t="shared" si="3"/>
        <v>0</v>
      </c>
      <c r="AG36" s="161">
        <f t="shared" si="3"/>
        <v>0</v>
      </c>
      <c r="AH36" s="161">
        <f t="shared" si="3"/>
        <v>0</v>
      </c>
      <c r="AI36" s="161">
        <f t="shared" si="3"/>
        <v>0</v>
      </c>
      <c r="AJ36" s="161">
        <f t="shared" si="3"/>
        <v>0</v>
      </c>
      <c r="AK36" s="161">
        <f t="shared" si="3"/>
        <v>0</v>
      </c>
      <c r="AL36" s="161">
        <f t="shared" si="3"/>
        <v>0</v>
      </c>
      <c r="AM36" s="161">
        <f t="shared" si="3"/>
        <v>0</v>
      </c>
      <c r="AN36" s="161">
        <f t="shared" si="3"/>
        <v>0</v>
      </c>
      <c r="AO36" s="161">
        <f t="shared" si="3"/>
        <v>0</v>
      </c>
      <c r="AP36" s="161">
        <f t="shared" si="3"/>
        <v>0</v>
      </c>
      <c r="AQ36" s="161">
        <f t="shared" si="3"/>
        <v>0</v>
      </c>
      <c r="AR36" s="161">
        <f t="shared" si="3"/>
        <v>0</v>
      </c>
      <c r="AS36" s="161">
        <f t="shared" si="3"/>
        <v>0</v>
      </c>
      <c r="AT36" s="161">
        <f t="shared" si="3"/>
        <v>0</v>
      </c>
      <c r="AU36" s="161">
        <f>+SUM(AU33,AU30,AU27)</f>
        <v>12</v>
      </c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1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21"/>
      <c r="CM36" s="321"/>
      <c r="CN36" s="321"/>
      <c r="CO36" s="321"/>
      <c r="CP36" s="321"/>
    </row>
    <row r="37" spans="1:94" s="92" customFormat="1" ht="35.25" customHeight="1">
      <c r="A37" s="244"/>
      <c r="B37" s="181" t="s">
        <v>112</v>
      </c>
      <c r="C37" s="243"/>
      <c r="D37" s="161">
        <f aca="true" t="shared" si="4" ref="D37:AU37">+D36+D25</f>
        <v>22</v>
      </c>
      <c r="E37" s="161">
        <f t="shared" si="4"/>
        <v>0</v>
      </c>
      <c r="F37" s="161">
        <f t="shared" si="4"/>
        <v>0</v>
      </c>
      <c r="G37" s="161">
        <f t="shared" si="4"/>
        <v>0</v>
      </c>
      <c r="H37" s="161">
        <f t="shared" si="4"/>
        <v>0</v>
      </c>
      <c r="I37" s="161">
        <f t="shared" si="4"/>
        <v>0</v>
      </c>
      <c r="J37" s="161">
        <f t="shared" si="4"/>
        <v>0</v>
      </c>
      <c r="K37" s="161">
        <f t="shared" si="4"/>
        <v>0</v>
      </c>
      <c r="L37" s="161">
        <f t="shared" si="4"/>
        <v>0</v>
      </c>
      <c r="M37" s="161">
        <f t="shared" si="4"/>
        <v>0</v>
      </c>
      <c r="N37" s="161">
        <f t="shared" si="4"/>
        <v>0</v>
      </c>
      <c r="O37" s="161">
        <f t="shared" si="4"/>
        <v>0</v>
      </c>
      <c r="P37" s="161">
        <f t="shared" si="4"/>
        <v>0</v>
      </c>
      <c r="Q37" s="161">
        <f t="shared" si="4"/>
        <v>0</v>
      </c>
      <c r="R37" s="161">
        <f t="shared" si="4"/>
        <v>0</v>
      </c>
      <c r="S37" s="161">
        <f t="shared" si="4"/>
        <v>0</v>
      </c>
      <c r="T37" s="161">
        <f t="shared" si="4"/>
        <v>0</v>
      </c>
      <c r="U37" s="161">
        <f t="shared" si="4"/>
        <v>0</v>
      </c>
      <c r="V37" s="161">
        <f t="shared" si="4"/>
        <v>0</v>
      </c>
      <c r="W37" s="161">
        <f t="shared" si="4"/>
        <v>0</v>
      </c>
      <c r="X37" s="161">
        <f t="shared" si="4"/>
        <v>0</v>
      </c>
      <c r="Y37" s="161">
        <f t="shared" si="4"/>
        <v>0</v>
      </c>
      <c r="Z37" s="161">
        <f t="shared" si="4"/>
        <v>0</v>
      </c>
      <c r="AA37" s="161">
        <f t="shared" si="4"/>
        <v>0</v>
      </c>
      <c r="AB37" s="161">
        <f t="shared" si="4"/>
        <v>0</v>
      </c>
      <c r="AC37" s="161">
        <f t="shared" si="4"/>
        <v>0</v>
      </c>
      <c r="AD37" s="161">
        <f t="shared" si="4"/>
        <v>0</v>
      </c>
      <c r="AE37" s="161">
        <f t="shared" si="4"/>
        <v>0</v>
      </c>
      <c r="AF37" s="161">
        <f t="shared" si="4"/>
        <v>0</v>
      </c>
      <c r="AG37" s="161">
        <f t="shared" si="4"/>
        <v>0</v>
      </c>
      <c r="AH37" s="161">
        <f t="shared" si="4"/>
        <v>0</v>
      </c>
      <c r="AI37" s="161">
        <f t="shared" si="4"/>
        <v>0</v>
      </c>
      <c r="AJ37" s="161">
        <f t="shared" si="4"/>
        <v>0</v>
      </c>
      <c r="AK37" s="161">
        <f t="shared" si="4"/>
        <v>0</v>
      </c>
      <c r="AL37" s="161">
        <f t="shared" si="4"/>
        <v>0</v>
      </c>
      <c r="AM37" s="161">
        <f t="shared" si="4"/>
        <v>0</v>
      </c>
      <c r="AN37" s="161">
        <f t="shared" si="4"/>
        <v>0</v>
      </c>
      <c r="AO37" s="161">
        <f t="shared" si="4"/>
        <v>0</v>
      </c>
      <c r="AP37" s="161">
        <f t="shared" si="4"/>
        <v>0</v>
      </c>
      <c r="AQ37" s="161">
        <f t="shared" si="4"/>
        <v>0</v>
      </c>
      <c r="AR37" s="161">
        <f t="shared" si="4"/>
        <v>0</v>
      </c>
      <c r="AS37" s="161">
        <f t="shared" si="4"/>
        <v>0</v>
      </c>
      <c r="AT37" s="161">
        <f t="shared" si="4"/>
        <v>0</v>
      </c>
      <c r="AU37" s="161">
        <f t="shared" si="4"/>
        <v>22</v>
      </c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1"/>
      <c r="CN37" s="321"/>
      <c r="CO37" s="321"/>
      <c r="CP37" s="321"/>
    </row>
    <row r="38" spans="1:94" s="92" customFormat="1" ht="35.25" customHeight="1">
      <c r="A38" s="247"/>
      <c r="B38" s="633" t="s">
        <v>120</v>
      </c>
      <c r="C38" s="243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49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/>
      <c r="CK38" s="321"/>
      <c r="CL38" s="321"/>
      <c r="CM38" s="321"/>
      <c r="CN38" s="321"/>
      <c r="CO38" s="321"/>
      <c r="CP38" s="321"/>
    </row>
    <row r="39" spans="1:94" s="92" customFormat="1" ht="35.25" customHeight="1">
      <c r="A39" s="247"/>
      <c r="B39" s="634" t="s">
        <v>121</v>
      </c>
      <c r="C39" s="243"/>
      <c r="D39" s="161">
        <f>+'B1'!D25+'B1'!D36+'B2'!D25+'B2'!D36</f>
        <v>5512.601416076634</v>
      </c>
      <c r="E39" s="161">
        <f>+'B1'!E25+'B1'!E36+'B2'!E25+'B2'!E36</f>
        <v>851</v>
      </c>
      <c r="F39" s="161">
        <f>+'B1'!F25+'B1'!F36+'B2'!F25+'B2'!F36</f>
        <v>973.8889947171137</v>
      </c>
      <c r="G39" s="161">
        <f>+'B1'!G25+'B1'!G36+'B2'!G25+'B2'!G36</f>
        <v>5.289202415660142</v>
      </c>
      <c r="H39" s="161">
        <f>+'B1'!H25+'B1'!H36+'B2'!H25+'B2'!H36</f>
        <v>87.25380049979175</v>
      </c>
      <c r="I39" s="161">
        <f>+'B1'!I25+'B1'!I36+'B2'!I25+'B2'!I36</f>
        <v>0</v>
      </c>
      <c r="J39" s="161">
        <f>+'B1'!J25+'B1'!J36+'B2'!J25+'B2'!J36</f>
        <v>0</v>
      </c>
      <c r="K39" s="161">
        <f>+'B1'!K25+'B1'!K36+'B2'!K25+'B2'!K36</f>
        <v>0</v>
      </c>
      <c r="L39" s="161">
        <f>+'B1'!L25+'B1'!L36+'B2'!L25+'B2'!L36</f>
        <v>0</v>
      </c>
      <c r="M39" s="161">
        <f>+'B1'!M25+'B1'!M36+'B2'!M25+'B2'!M36</f>
        <v>0</v>
      </c>
      <c r="N39" s="161">
        <f>+'B1'!N25+'B1'!N36+'B2'!N25+'B2'!N36</f>
        <v>0</v>
      </c>
      <c r="O39" s="161">
        <f>+'B1'!O25+'B1'!O36+'B2'!O25+'B2'!O36</f>
        <v>0</v>
      </c>
      <c r="P39" s="161">
        <f>+'B1'!P25+'B1'!P36+'B2'!P25+'B2'!P36</f>
        <v>0</v>
      </c>
      <c r="Q39" s="161">
        <f>+'B1'!Q25+'B1'!Q36+'B2'!Q25+'B2'!Q36</f>
        <v>0</v>
      </c>
      <c r="R39" s="161">
        <f>+'B1'!R25+'B1'!R36+'B2'!R25+'B2'!R36</f>
        <v>0</v>
      </c>
      <c r="S39" s="161">
        <f>+'B1'!S25+'B1'!S36+'B2'!S25+'B2'!S36</f>
        <v>0</v>
      </c>
      <c r="T39" s="161">
        <f>+'B1'!T25+'B1'!T36+'B2'!T25+'B2'!T36</f>
        <v>0</v>
      </c>
      <c r="U39" s="161">
        <f>+'B1'!U25+'B1'!U36+'B2'!U25+'B2'!U36</f>
        <v>0</v>
      </c>
      <c r="V39" s="161">
        <f>+'B1'!V25+'B1'!V36+'B2'!V25+'B2'!V36</f>
        <v>0</v>
      </c>
      <c r="W39" s="161">
        <f>+'B1'!W25+'B1'!W36+'B2'!W25+'B2'!W36</f>
        <v>0</v>
      </c>
      <c r="X39" s="161">
        <f>+'B1'!X25+'B1'!X36+'B2'!X25+'B2'!X36</f>
        <v>12.472667638483966</v>
      </c>
      <c r="Y39" s="161">
        <f>+'B1'!Y25+'B1'!Y36+'B2'!Y25+'B2'!Y36</f>
        <v>0</v>
      </c>
      <c r="Z39" s="161">
        <f>+'B1'!Z25+'B1'!Z36+'B2'!Z25+'B2'!Z36</f>
        <v>0</v>
      </c>
      <c r="AA39" s="161">
        <f>+'B1'!AA25+'B1'!AA36+'B2'!AA25+'B2'!AA36</f>
        <v>0</v>
      </c>
      <c r="AB39" s="161">
        <f>+'B1'!AB25+'B1'!AB36+'B2'!AB25+'B2'!AB36</f>
        <v>0</v>
      </c>
      <c r="AC39" s="161">
        <f>+'B1'!AC25+'B1'!AC36+'B2'!AC25+'B2'!AC36</f>
        <v>0</v>
      </c>
      <c r="AD39" s="161">
        <f>+'B1'!AD25+'B1'!AD36+'B2'!AD25+'B2'!AD36</f>
        <v>0</v>
      </c>
      <c r="AE39" s="161">
        <f>+'B1'!AE25+'B1'!AE36+'B2'!AE25+'B2'!AE36</f>
        <v>0</v>
      </c>
      <c r="AF39" s="161">
        <f>+'B1'!AF25+'B1'!AF36+'B2'!AF25+'B2'!AF36</f>
        <v>0</v>
      </c>
      <c r="AG39" s="161">
        <f>+'B1'!AG25+'B1'!AG36+'B2'!AG25+'B2'!AG36</f>
        <v>0</v>
      </c>
      <c r="AH39" s="161">
        <f>+'B1'!AH25+'B1'!AH36+'B2'!AH25+'B2'!AH36</f>
        <v>0</v>
      </c>
      <c r="AI39" s="161">
        <f>+'B1'!AI25+'B1'!AI36+'B2'!AI25+'B2'!AI36</f>
        <v>0</v>
      </c>
      <c r="AJ39" s="161">
        <f>+'B1'!AJ25+'B1'!AJ36+'B2'!AJ25+'B2'!AJ36</f>
        <v>0</v>
      </c>
      <c r="AK39" s="161">
        <f>+'B1'!AK25+'B1'!AK36+'B2'!AK25+'B2'!AK36</f>
        <v>59.493440233236164</v>
      </c>
      <c r="AL39" s="161">
        <f>+'B1'!AL25+'B1'!AL36+'B2'!AL25+'B2'!AL36</f>
        <v>0</v>
      </c>
      <c r="AM39" s="161">
        <f>+'B1'!AM25+'B1'!AM36+'B2'!AM25+'B2'!AM36</f>
        <v>0</v>
      </c>
      <c r="AN39" s="161">
        <f>+'B1'!AN25+'B1'!AN36+'B2'!AN25+'B2'!AN36</f>
        <v>0</v>
      </c>
      <c r="AO39" s="161">
        <f>+'B1'!AO25+'B1'!AO36+'B2'!AO25+'B2'!AO36</f>
        <v>0</v>
      </c>
      <c r="AP39" s="161">
        <f>+'B1'!AP25+'B1'!AP36+'B2'!AP25+'B2'!AP36</f>
        <v>0</v>
      </c>
      <c r="AQ39" s="161">
        <f>+'B1'!AQ25+'B1'!AQ36+'B2'!AQ25+'B2'!AQ36</f>
        <v>0</v>
      </c>
      <c r="AR39" s="161">
        <f>+'B1'!AR25+'B1'!AR36+'B2'!AR25+'B2'!AR36</f>
        <v>0</v>
      </c>
      <c r="AS39" s="161">
        <f>+'B1'!AS25+'B1'!AS36+'B2'!AS25+'B2'!AS36</f>
        <v>0</v>
      </c>
      <c r="AT39" s="161">
        <f>+'B1'!AT25+'B1'!AT36+'B2'!AT25+'B2'!AT36</f>
        <v>0</v>
      </c>
      <c r="AU39" s="161">
        <f>+'B1'!AU25+'B1'!AU36+'B2'!AU25+'B2'!AU36+AU38</f>
        <v>7501.9995215809195</v>
      </c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1"/>
      <c r="CA39" s="321"/>
      <c r="CB39" s="321"/>
      <c r="CC39" s="321"/>
      <c r="CD39" s="321"/>
      <c r="CE39" s="321"/>
      <c r="CF39" s="321"/>
      <c r="CG39" s="321"/>
      <c r="CH39" s="321"/>
      <c r="CI39" s="321"/>
      <c r="CJ39" s="321"/>
      <c r="CK39" s="321"/>
      <c r="CL39" s="321"/>
      <c r="CM39" s="321"/>
      <c r="CN39" s="321"/>
      <c r="CO39" s="321"/>
      <c r="CP39" s="321"/>
    </row>
    <row r="40" spans="1:94" s="94" customFormat="1" ht="35.25" customHeight="1">
      <c r="A40" s="248"/>
      <c r="B40" s="635" t="s">
        <v>122</v>
      </c>
      <c r="C40" s="249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  <c r="AS40" s="440"/>
      <c r="AT40" s="441"/>
      <c r="AU40" s="491">
        <v>2935.3867659308617</v>
      </c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1"/>
      <c r="CA40" s="321"/>
      <c r="CB40" s="321"/>
      <c r="CC40" s="321"/>
      <c r="CD40" s="321"/>
      <c r="CE40" s="321"/>
      <c r="CF40" s="321"/>
      <c r="CG40" s="321"/>
      <c r="CH40" s="321"/>
      <c r="CI40" s="321"/>
      <c r="CJ40" s="321"/>
      <c r="CK40" s="321"/>
      <c r="CL40" s="321"/>
      <c r="CM40" s="321"/>
      <c r="CN40" s="321"/>
      <c r="CO40" s="321"/>
      <c r="CP40" s="321"/>
    </row>
    <row r="41" spans="1:94" s="319" customFormat="1" ht="16.5" customHeight="1">
      <c r="A41" s="737"/>
      <c r="B41" s="737"/>
      <c r="C41" s="737"/>
      <c r="D41" s="737"/>
      <c r="E41" s="737"/>
      <c r="F41" s="737"/>
      <c r="G41" s="737"/>
      <c r="H41" s="737"/>
      <c r="I41" s="737"/>
      <c r="J41" s="737"/>
      <c r="K41" s="737"/>
      <c r="L41" s="737"/>
      <c r="M41" s="737"/>
      <c r="N41" s="737"/>
      <c r="O41" s="737"/>
      <c r="P41" s="737"/>
      <c r="Q41" s="737"/>
      <c r="R41" s="737"/>
      <c r="S41" s="737"/>
      <c r="T41" s="737"/>
      <c r="U41" s="737"/>
      <c r="V41" s="737"/>
      <c r="W41" s="737"/>
      <c r="X41" s="737"/>
      <c r="Y41" s="737"/>
      <c r="Z41" s="737"/>
      <c r="AA41" s="737"/>
      <c r="AB41" s="737"/>
      <c r="AC41" s="737"/>
      <c r="AD41" s="737"/>
      <c r="AE41" s="737"/>
      <c r="AF41" s="737"/>
      <c r="AG41" s="737"/>
      <c r="AH41" s="737"/>
      <c r="AI41" s="737"/>
      <c r="AJ41" s="737"/>
      <c r="AK41" s="737"/>
      <c r="AL41" s="737"/>
      <c r="AM41" s="737"/>
      <c r="AN41" s="737"/>
      <c r="AO41" s="737"/>
      <c r="AP41" s="737"/>
      <c r="AQ41" s="737"/>
      <c r="AR41" s="737"/>
      <c r="AS41" s="737"/>
      <c r="AT41" s="737"/>
      <c r="AU41" s="737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1"/>
      <c r="CA41" s="321"/>
      <c r="CB41" s="321"/>
      <c r="CC41" s="321"/>
      <c r="CD41" s="321"/>
      <c r="CE41" s="321"/>
      <c r="CF41" s="321"/>
      <c r="CG41" s="321"/>
      <c r="CH41" s="321"/>
      <c r="CI41" s="321"/>
      <c r="CJ41" s="321"/>
      <c r="CK41" s="321"/>
      <c r="CL41" s="321"/>
      <c r="CM41" s="321"/>
      <c r="CN41" s="321"/>
      <c r="CO41" s="321"/>
      <c r="CP41" s="321"/>
    </row>
    <row r="42" ht="12">
      <c r="A42" s="626" t="s">
        <v>113</v>
      </c>
    </row>
    <row r="43" spans="1:5" ht="12">
      <c r="A43" s="626" t="s">
        <v>114</v>
      </c>
      <c r="E43" s="347"/>
    </row>
    <row r="44" spans="1:5" ht="13.5">
      <c r="A44" s="627" t="s">
        <v>115</v>
      </c>
      <c r="E44" s="347"/>
    </row>
    <row r="45" spans="1:4" ht="15">
      <c r="A45" s="628" t="s">
        <v>116</v>
      </c>
      <c r="D45" s="353"/>
    </row>
    <row r="46" ht="12">
      <c r="A46" s="629" t="s">
        <v>117</v>
      </c>
    </row>
    <row r="47" ht="12"/>
    <row r="48" ht="12"/>
    <row r="49" ht="12"/>
    <row r="50" ht="12"/>
    <row r="51" ht="12"/>
    <row r="52" ht="12"/>
  </sheetData>
  <sheetProtection/>
  <mergeCells count="53">
    <mergeCell ref="AL12:AL13"/>
    <mergeCell ref="B11:C11"/>
    <mergeCell ref="AH12:AH13"/>
    <mergeCell ref="AI12:AI13"/>
    <mergeCell ref="AJ12:AJ13"/>
    <mergeCell ref="AK12:AK13"/>
    <mergeCell ref="AD12:AD13"/>
    <mergeCell ref="AE12:AE13"/>
    <mergeCell ref="AM12:AM13"/>
    <mergeCell ref="AN12:AN13"/>
    <mergeCell ref="AO12:AO13"/>
    <mergeCell ref="AU12:AU13"/>
    <mergeCell ref="AP12:AP13"/>
    <mergeCell ref="AQ12:AQ13"/>
    <mergeCell ref="AR12:AR13"/>
    <mergeCell ref="AS12:AS13"/>
    <mergeCell ref="AT12:AT13"/>
    <mergeCell ref="AG12:AG13"/>
    <mergeCell ref="Z12:Z13"/>
    <mergeCell ref="AA12:AA13"/>
    <mergeCell ref="AB12:AB13"/>
    <mergeCell ref="AC12:AC13"/>
    <mergeCell ref="AF12:AF13"/>
    <mergeCell ref="X12:X13"/>
    <mergeCell ref="Y12:Y13"/>
    <mergeCell ref="A12:C13"/>
    <mergeCell ref="V12:V13"/>
    <mergeCell ref="W12:W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41:AU41"/>
    <mergeCell ref="M12:M13"/>
    <mergeCell ref="R12:R13"/>
    <mergeCell ref="S12:S13"/>
    <mergeCell ref="T12:T13"/>
    <mergeCell ref="U12:U13"/>
    <mergeCell ref="N12:N13"/>
    <mergeCell ref="O12:O13"/>
    <mergeCell ref="P12:P13"/>
    <mergeCell ref="Q12:Q13"/>
    <mergeCell ref="D10:AU10"/>
    <mergeCell ref="B10:C10"/>
    <mergeCell ref="D4:AU4"/>
    <mergeCell ref="D6:AU6"/>
    <mergeCell ref="D8:AU8"/>
    <mergeCell ref="D9:AU9"/>
  </mergeCells>
  <conditionalFormatting sqref="D39:AU39 D27:AU37 AU38 D16:AU25 AU40">
    <cfRule type="expression" priority="1" dxfId="3" stopIfTrue="1">
      <formula>AND(D16&lt;&gt;"",OR(D16&lt;0,NOT(ISNUMBER(D16))))</formula>
    </cfRule>
  </conditionalFormatting>
  <conditionalFormatting sqref="B10">
    <cfRule type="expression" priority="2" dxfId="3" stopIfTrue="1">
      <formula>COUNTA(D16:AU40)&lt;&gt;COUNTIF(D16:AU40,"&gt;=0")</formula>
    </cfRule>
  </conditionalFormatting>
  <conditionalFormatting sqref="C10">
    <cfRule type="expression" priority="3" dxfId="3" stopIfTrue="1">
      <formula>COUNTA(E16:AU40)&lt;&gt;COUNTIF(E16:AU40,"&gt;=0")</formula>
    </cfRule>
  </conditionalFormatting>
  <printOptions/>
  <pageMargins left="0.66" right="0.27" top="1" bottom="1" header="0.5" footer="0.5"/>
  <pageSetup fitToHeight="1" fitToWidth="1" horizontalDpi="600" verticalDpi="600" orientation="landscape" paperSize="9" scale="41" r:id="rId1"/>
  <headerFooter alignWithMargins="0">
    <oddFooter>&amp;C2010 Triennial Central Bank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outlinePr summaryBelow="0" summaryRight="0"/>
    <pageSetUpPr fitToPage="1"/>
  </sheetPr>
  <dimension ref="B1:AB33"/>
  <sheetViews>
    <sheetView zoomScale="75" zoomScaleNormal="75" workbookViewId="0" topLeftCell="A4">
      <selection activeCell="E42" sqref="E42"/>
    </sheetView>
  </sheetViews>
  <sheetFormatPr defaultColWidth="9.00390625" defaultRowHeight="12" zeroHeight="1" outlineLevelCol="1"/>
  <cols>
    <col min="1" max="1" width="1.75390625" style="87" customWidth="1"/>
    <col min="2" max="2" width="2.25390625" style="87" customWidth="1"/>
    <col min="3" max="3" width="37.875" style="87" bestFit="1" customWidth="1"/>
    <col min="4" max="10" width="17.875" style="88" customWidth="1"/>
    <col min="11" max="11" width="3.875" style="88" customWidth="1"/>
    <col min="12" max="12" width="16.75390625" style="87" customWidth="1"/>
    <col min="13" max="19" width="15.25390625" style="88" customWidth="1" outlineLevel="1"/>
    <col min="20" max="21" width="15.25390625" style="87" customWidth="1" outlineLevel="1"/>
    <col min="22" max="16384" width="9.125" style="87" customWidth="1"/>
  </cols>
  <sheetData>
    <row r="1" spans="2:19" ht="14.25" customHeight="1">
      <c r="B1" s="251" t="s">
        <v>80</v>
      </c>
      <c r="C1" s="252"/>
      <c r="D1" s="252"/>
      <c r="E1" s="252"/>
      <c r="F1" s="252"/>
      <c r="G1" s="252"/>
      <c r="H1" s="252"/>
      <c r="I1" s="252"/>
      <c r="J1" s="252"/>
      <c r="K1" s="252"/>
      <c r="M1" s="252"/>
      <c r="N1" s="252"/>
      <c r="O1" s="252"/>
      <c r="P1" s="252"/>
      <c r="Q1" s="252"/>
      <c r="R1" s="252"/>
      <c r="S1" s="252"/>
    </row>
    <row r="2" spans="2:19" ht="14.25" customHeight="1">
      <c r="B2" s="251"/>
      <c r="C2" s="252"/>
      <c r="D2" s="252"/>
      <c r="E2" s="252"/>
      <c r="F2" s="252"/>
      <c r="G2" s="252"/>
      <c r="H2" s="252"/>
      <c r="I2" s="252"/>
      <c r="J2" s="252"/>
      <c r="K2" s="252"/>
      <c r="M2" s="252"/>
      <c r="N2" s="252"/>
      <c r="O2" s="252"/>
      <c r="P2" s="252"/>
      <c r="Q2" s="252"/>
      <c r="R2" s="252"/>
      <c r="S2" s="252"/>
    </row>
    <row r="3" spans="2:19" ht="14.25" customHeight="1">
      <c r="B3" s="251"/>
      <c r="C3" s="252"/>
      <c r="D3" s="252"/>
      <c r="E3" s="252"/>
      <c r="F3" s="252"/>
      <c r="G3" s="252"/>
      <c r="H3" s="252"/>
      <c r="I3" s="252"/>
      <c r="J3" s="252"/>
      <c r="K3" s="252"/>
      <c r="M3" s="252"/>
      <c r="N3" s="252"/>
      <c r="O3" s="252"/>
      <c r="P3" s="252"/>
      <c r="Q3" s="252"/>
      <c r="R3" s="252"/>
      <c r="S3" s="252"/>
    </row>
    <row r="4" spans="2:19" ht="19.5" customHeight="1">
      <c r="B4" s="253"/>
      <c r="C4" s="254"/>
      <c r="D4" s="743" t="s">
        <v>51</v>
      </c>
      <c r="E4" s="743"/>
      <c r="F4" s="743"/>
      <c r="G4" s="743"/>
      <c r="H4" s="743"/>
      <c r="I4" s="743"/>
      <c r="J4" s="743"/>
      <c r="K4" s="467"/>
      <c r="M4" s="255"/>
      <c r="N4" s="254"/>
      <c r="O4" s="255"/>
      <c r="P4" s="256"/>
      <c r="Q4" s="254"/>
      <c r="R4" s="254"/>
      <c r="S4" s="255"/>
    </row>
    <row r="5" spans="2:19" ht="16.5" customHeight="1">
      <c r="B5" s="252"/>
      <c r="C5" s="252"/>
      <c r="D5" s="743" t="s">
        <v>52</v>
      </c>
      <c r="E5" s="743"/>
      <c r="F5" s="743"/>
      <c r="G5" s="743"/>
      <c r="H5" s="743"/>
      <c r="I5" s="743"/>
      <c r="J5" s="743"/>
      <c r="K5" s="467"/>
      <c r="M5" s="255"/>
      <c r="N5" s="257"/>
      <c r="O5" s="255"/>
      <c r="P5" s="256"/>
      <c r="Q5" s="257"/>
      <c r="R5" s="257"/>
      <c r="S5" s="255"/>
    </row>
    <row r="6" spans="2:19" ht="9.75" customHeight="1">
      <c r="B6" s="258"/>
      <c r="C6" s="259"/>
      <c r="D6" s="255"/>
      <c r="E6" s="260"/>
      <c r="F6" s="255"/>
      <c r="G6" s="261"/>
      <c r="H6" s="260"/>
      <c r="I6" s="260"/>
      <c r="J6" s="255"/>
      <c r="K6" s="255"/>
      <c r="M6" s="255"/>
      <c r="N6" s="260"/>
      <c r="O6" s="255"/>
      <c r="P6" s="261"/>
      <c r="Q6" s="260"/>
      <c r="R6" s="260"/>
      <c r="S6" s="255"/>
    </row>
    <row r="7" spans="2:19" ht="15.75">
      <c r="B7" s="258"/>
      <c r="C7" s="259"/>
      <c r="D7" s="743" t="s">
        <v>78</v>
      </c>
      <c r="E7" s="743"/>
      <c r="F7" s="743"/>
      <c r="G7" s="743"/>
      <c r="H7" s="743"/>
      <c r="I7" s="743"/>
      <c r="J7" s="743"/>
      <c r="K7" s="467"/>
      <c r="M7" s="255"/>
      <c r="N7" s="260"/>
      <c r="O7" s="255"/>
      <c r="P7" s="256"/>
      <c r="Q7" s="260"/>
      <c r="R7" s="260"/>
      <c r="S7" s="255"/>
    </row>
    <row r="8" spans="2:11" ht="21" customHeight="1">
      <c r="B8" s="258"/>
      <c r="C8" s="259"/>
      <c r="D8" s="743" t="s">
        <v>79</v>
      </c>
      <c r="E8" s="743"/>
      <c r="F8" s="743"/>
      <c r="G8" s="743"/>
      <c r="H8" s="743"/>
      <c r="I8" s="743"/>
      <c r="J8" s="743"/>
      <c r="K8" s="255"/>
    </row>
    <row r="9" spans="2:11" ht="10.5" customHeight="1">
      <c r="B9" s="258"/>
      <c r="C9" s="262"/>
      <c r="D9" s="255"/>
      <c r="E9" s="252"/>
      <c r="F9" s="255"/>
      <c r="G9" s="256"/>
      <c r="H9" s="252"/>
      <c r="I9" s="252"/>
      <c r="J9" s="255"/>
      <c r="K9" s="255"/>
    </row>
    <row r="10" spans="2:11" ht="47.25" customHeight="1">
      <c r="B10" s="263"/>
      <c r="C10" s="295"/>
      <c r="D10" s="744" t="s">
        <v>3</v>
      </c>
      <c r="E10" s="745"/>
      <c r="F10" s="745"/>
      <c r="G10" s="745"/>
      <c r="H10" s="745"/>
      <c r="I10" s="745"/>
      <c r="J10" s="507"/>
      <c r="K10" s="468"/>
    </row>
    <row r="11" spans="2:11" ht="6" customHeight="1" thickBot="1">
      <c r="B11" s="263"/>
      <c r="C11" s="264"/>
      <c r="D11" s="264"/>
      <c r="E11" s="264"/>
      <c r="F11" s="264"/>
      <c r="G11" s="264"/>
      <c r="H11" s="264"/>
      <c r="I11" s="252"/>
      <c r="J11" s="255"/>
      <c r="K11" s="255"/>
    </row>
    <row r="12" spans="2:11" ht="42.75" customHeight="1" thickBot="1">
      <c r="B12" s="265"/>
      <c r="C12" s="746"/>
      <c r="D12" s="752" t="s">
        <v>81</v>
      </c>
      <c r="E12" s="753"/>
      <c r="F12" s="753"/>
      <c r="G12" s="753"/>
      <c r="H12" s="753"/>
      <c r="I12" s="754"/>
      <c r="J12" s="250"/>
      <c r="K12" s="503"/>
    </row>
    <row r="13" spans="2:28" s="89" customFormat="1" ht="30.75" customHeight="1">
      <c r="B13" s="266"/>
      <c r="C13" s="746"/>
      <c r="D13" s="756" t="s">
        <v>88</v>
      </c>
      <c r="E13" s="758" t="s">
        <v>82</v>
      </c>
      <c r="F13" s="758" t="s">
        <v>83</v>
      </c>
      <c r="G13" s="755" t="s">
        <v>49</v>
      </c>
      <c r="H13" s="755"/>
      <c r="I13" s="748" t="s">
        <v>86</v>
      </c>
      <c r="J13" s="750" t="s">
        <v>87</v>
      </c>
      <c r="K13" s="505"/>
      <c r="L13" s="87"/>
      <c r="M13" s="88"/>
      <c r="N13" s="88"/>
      <c r="O13" s="88"/>
      <c r="P13" s="88"/>
      <c r="Q13" s="88"/>
      <c r="R13" s="88"/>
      <c r="S13" s="88"/>
      <c r="T13" s="87"/>
      <c r="U13" s="87"/>
      <c r="V13" s="87"/>
      <c r="W13" s="87"/>
      <c r="X13" s="87"/>
      <c r="Y13" s="87"/>
      <c r="Z13" s="87"/>
      <c r="AA13" s="87"/>
      <c r="AB13" s="87"/>
    </row>
    <row r="14" spans="2:28" s="89" customFormat="1" ht="57" customHeight="1" thickBot="1">
      <c r="B14" s="267"/>
      <c r="C14" s="747"/>
      <c r="D14" s="757"/>
      <c r="E14" s="759"/>
      <c r="F14" s="759"/>
      <c r="G14" s="623" t="s">
        <v>84</v>
      </c>
      <c r="H14" s="623" t="s">
        <v>85</v>
      </c>
      <c r="I14" s="749"/>
      <c r="J14" s="751"/>
      <c r="K14" s="506"/>
      <c r="L14" s="87"/>
      <c r="M14" s="88"/>
      <c r="N14" s="88"/>
      <c r="O14" s="88"/>
      <c r="P14" s="88"/>
      <c r="Q14" s="88"/>
      <c r="R14" s="88"/>
      <c r="S14" s="88"/>
      <c r="T14" s="87"/>
      <c r="U14" s="87"/>
      <c r="V14" s="87"/>
      <c r="W14" s="87"/>
      <c r="X14" s="87"/>
      <c r="Y14" s="87"/>
      <c r="Z14" s="87"/>
      <c r="AA14" s="87"/>
      <c r="AB14" s="87"/>
    </row>
    <row r="15" spans="3:11" ht="15" customHeight="1">
      <c r="C15" s="409"/>
      <c r="D15" s="407"/>
      <c r="E15" s="408"/>
      <c r="F15" s="408"/>
      <c r="G15" s="408"/>
      <c r="H15" s="408"/>
      <c r="I15" s="512"/>
      <c r="J15" s="514"/>
      <c r="K15" s="504"/>
    </row>
    <row r="16" spans="3:11" ht="30" customHeight="1">
      <c r="C16" s="499" t="s">
        <v>89</v>
      </c>
      <c r="D16" s="508">
        <v>3479.574220982754</v>
      </c>
      <c r="E16" s="508">
        <v>2713.0616587109207</v>
      </c>
      <c r="F16" s="508">
        <v>2449.052474373524</v>
      </c>
      <c r="G16" s="508">
        <v>7896</v>
      </c>
      <c r="H16" s="508">
        <v>3504.66718463519</v>
      </c>
      <c r="I16" s="508">
        <v>3617.641979498819</v>
      </c>
      <c r="J16" s="515">
        <f aca="true" t="shared" si="0" ref="J16:J31">+SUM(D16:I16)</f>
        <v>23659.997518201206</v>
      </c>
      <c r="K16" s="504"/>
    </row>
    <row r="17" spans="3:11" ht="15">
      <c r="C17" s="410" t="s">
        <v>94</v>
      </c>
      <c r="D17" s="508">
        <v>2831.410494874705</v>
      </c>
      <c r="E17" s="524"/>
      <c r="F17" s="508">
        <v>2189.052474373524</v>
      </c>
      <c r="G17" s="508">
        <v>7262</v>
      </c>
      <c r="H17" s="508">
        <v>3382.66718463519</v>
      </c>
      <c r="I17" s="508">
        <v>3511.641979498819</v>
      </c>
      <c r="J17" s="515">
        <f t="shared" si="0"/>
        <v>19176.772133382237</v>
      </c>
      <c r="K17" s="504"/>
    </row>
    <row r="18" spans="3:28" s="500" customFormat="1" ht="30" customHeight="1">
      <c r="C18" s="410" t="s">
        <v>97</v>
      </c>
      <c r="D18" s="508">
        <v>459.477</v>
      </c>
      <c r="E18" s="524"/>
      <c r="F18" s="508">
        <v>606.385</v>
      </c>
      <c r="G18" s="508">
        <v>166</v>
      </c>
      <c r="H18" s="508">
        <v>14</v>
      </c>
      <c r="I18" s="508">
        <v>1254.908</v>
      </c>
      <c r="J18" s="515">
        <f t="shared" si="0"/>
        <v>2500.77</v>
      </c>
      <c r="K18" s="504"/>
      <c r="L18" s="87"/>
      <c r="M18" s="88"/>
      <c r="N18" s="88"/>
      <c r="O18" s="88"/>
      <c r="P18" s="88"/>
      <c r="Q18" s="88"/>
      <c r="R18" s="88"/>
      <c r="S18" s="88"/>
      <c r="T18" s="87"/>
      <c r="U18" s="87"/>
      <c r="V18" s="87"/>
      <c r="W18" s="87"/>
      <c r="X18" s="87"/>
      <c r="Y18" s="87"/>
      <c r="Z18" s="87"/>
      <c r="AA18" s="87"/>
      <c r="AB18" s="87"/>
    </row>
    <row r="19" spans="3:28" s="500" customFormat="1" ht="30.75" customHeight="1">
      <c r="C19" s="410" t="s">
        <v>98</v>
      </c>
      <c r="D19" s="508">
        <v>2371.9334948747046</v>
      </c>
      <c r="E19" s="525"/>
      <c r="F19" s="508">
        <v>1582.667474373524</v>
      </c>
      <c r="G19" s="508">
        <v>7096</v>
      </c>
      <c r="H19" s="508">
        <v>3368.66718463519</v>
      </c>
      <c r="I19" s="508">
        <v>2256.7339794988193</v>
      </c>
      <c r="J19" s="517">
        <f t="shared" si="0"/>
        <v>16676.002133382237</v>
      </c>
      <c r="K19" s="504"/>
      <c r="L19" s="87"/>
      <c r="M19" s="88"/>
      <c r="N19" s="88"/>
      <c r="O19" s="88"/>
      <c r="P19" s="88"/>
      <c r="Q19" s="88"/>
      <c r="R19" s="88"/>
      <c r="S19" s="88"/>
      <c r="T19" s="87"/>
      <c r="U19" s="87"/>
      <c r="V19" s="87"/>
      <c r="W19" s="87"/>
      <c r="X19" s="87"/>
      <c r="Y19" s="87"/>
      <c r="Z19" s="87"/>
      <c r="AA19" s="87"/>
      <c r="AB19" s="87"/>
    </row>
    <row r="20" spans="3:11" ht="30" customHeight="1">
      <c r="C20" s="501" t="s">
        <v>90</v>
      </c>
      <c r="D20" s="508">
        <v>2374.3502913413736</v>
      </c>
      <c r="E20" s="508">
        <v>1293.372266024189</v>
      </c>
      <c r="F20" s="508">
        <v>0</v>
      </c>
      <c r="G20" s="508">
        <v>196</v>
      </c>
      <c r="H20" s="508">
        <v>23</v>
      </c>
      <c r="I20" s="508">
        <v>285</v>
      </c>
      <c r="J20" s="515">
        <f t="shared" si="0"/>
        <v>4171.722557365562</v>
      </c>
      <c r="K20" s="504"/>
    </row>
    <row r="21" spans="3:11" ht="15">
      <c r="C21" s="410" t="s">
        <v>94</v>
      </c>
      <c r="D21" s="508">
        <v>521.49201616269</v>
      </c>
      <c r="E21" s="524"/>
      <c r="F21" s="508">
        <v>0</v>
      </c>
      <c r="G21" s="508">
        <v>9</v>
      </c>
      <c r="H21" s="508">
        <v>19</v>
      </c>
      <c r="I21" s="508">
        <v>0</v>
      </c>
      <c r="J21" s="515">
        <f t="shared" si="0"/>
        <v>549.49201616269</v>
      </c>
      <c r="K21" s="504"/>
    </row>
    <row r="22" spans="3:28" s="500" customFormat="1" ht="30" customHeight="1">
      <c r="C22" s="410" t="s">
        <v>97</v>
      </c>
      <c r="D22" s="508">
        <v>42.049146189087885</v>
      </c>
      <c r="E22" s="524"/>
      <c r="F22" s="508">
        <v>0</v>
      </c>
      <c r="G22" s="508">
        <v>0</v>
      </c>
      <c r="H22" s="508">
        <v>0</v>
      </c>
      <c r="I22" s="508">
        <v>0</v>
      </c>
      <c r="J22" s="515">
        <f t="shared" si="0"/>
        <v>42.049146189087885</v>
      </c>
      <c r="K22" s="504"/>
      <c r="L22" s="87"/>
      <c r="M22" s="88"/>
      <c r="N22" s="88"/>
      <c r="O22" s="88"/>
      <c r="P22" s="88"/>
      <c r="Q22" s="88"/>
      <c r="R22" s="88"/>
      <c r="S22" s="88"/>
      <c r="T22" s="87"/>
      <c r="U22" s="87"/>
      <c r="V22" s="87"/>
      <c r="W22" s="87"/>
      <c r="X22" s="87"/>
      <c r="Y22" s="87"/>
      <c r="Z22" s="87"/>
      <c r="AA22" s="87"/>
      <c r="AB22" s="87"/>
    </row>
    <row r="23" spans="3:28" s="500" customFormat="1" ht="30.75" customHeight="1">
      <c r="C23" s="410" t="s">
        <v>98</v>
      </c>
      <c r="D23" s="508">
        <v>479.44286997360217</v>
      </c>
      <c r="E23" s="525"/>
      <c r="F23" s="508">
        <v>0</v>
      </c>
      <c r="G23" s="508">
        <v>9</v>
      </c>
      <c r="H23" s="508">
        <v>19</v>
      </c>
      <c r="I23" s="508">
        <v>0</v>
      </c>
      <c r="J23" s="517">
        <f t="shared" si="0"/>
        <v>507.44286997360217</v>
      </c>
      <c r="K23" s="504"/>
      <c r="L23" s="87"/>
      <c r="M23" s="88"/>
      <c r="N23" s="88"/>
      <c r="O23" s="88"/>
      <c r="P23" s="88"/>
      <c r="Q23" s="88"/>
      <c r="R23" s="88"/>
      <c r="S23" s="88"/>
      <c r="T23" s="87"/>
      <c r="U23" s="87"/>
      <c r="V23" s="87"/>
      <c r="W23" s="87"/>
      <c r="X23" s="87"/>
      <c r="Y23" s="87"/>
      <c r="Z23" s="87"/>
      <c r="AA23" s="87"/>
      <c r="AB23" s="87"/>
    </row>
    <row r="24" spans="3:11" ht="30" customHeight="1">
      <c r="C24" s="501" t="s">
        <v>91</v>
      </c>
      <c r="D24" s="508">
        <v>38932.35499958371</v>
      </c>
      <c r="E24" s="508">
        <v>7987.8482105283265</v>
      </c>
      <c r="F24" s="508">
        <v>872</v>
      </c>
      <c r="G24" s="508">
        <v>13093</v>
      </c>
      <c r="H24" s="508">
        <v>2969</v>
      </c>
      <c r="I24" s="508">
        <v>22088.265815342504</v>
      </c>
      <c r="J24" s="515">
        <f t="shared" si="0"/>
        <v>85942.46902545454</v>
      </c>
      <c r="K24" s="504"/>
    </row>
    <row r="25" spans="3:11" ht="15">
      <c r="C25" s="410" t="s">
        <v>94</v>
      </c>
      <c r="D25" s="508">
        <v>38497.766148788214</v>
      </c>
      <c r="E25" s="524"/>
      <c r="F25" s="508">
        <v>698</v>
      </c>
      <c r="G25" s="508">
        <v>11357</v>
      </c>
      <c r="H25" s="508">
        <v>2963</v>
      </c>
      <c r="I25" s="508">
        <v>22088.265815342504</v>
      </c>
      <c r="J25" s="515">
        <f t="shared" si="0"/>
        <v>75604.03196413071</v>
      </c>
      <c r="K25" s="504"/>
    </row>
    <row r="26" spans="3:28" s="500" customFormat="1" ht="30" customHeight="1">
      <c r="C26" s="410" t="s">
        <v>97</v>
      </c>
      <c r="D26" s="508">
        <v>3305.535922532278</v>
      </c>
      <c r="E26" s="524"/>
      <c r="F26" s="508">
        <v>68</v>
      </c>
      <c r="G26" s="508">
        <v>1226</v>
      </c>
      <c r="H26" s="508">
        <v>0</v>
      </c>
      <c r="I26" s="508">
        <v>8745.916352547276</v>
      </c>
      <c r="J26" s="515">
        <f t="shared" si="0"/>
        <v>13345.452275079555</v>
      </c>
      <c r="K26" s="504"/>
      <c r="L26" s="87"/>
      <c r="M26" s="88"/>
      <c r="N26" s="88"/>
      <c r="O26" s="88"/>
      <c r="P26" s="88"/>
      <c r="Q26" s="88"/>
      <c r="R26" s="88"/>
      <c r="S26" s="88"/>
      <c r="T26" s="87"/>
      <c r="U26" s="87"/>
      <c r="V26" s="87"/>
      <c r="W26" s="87"/>
      <c r="X26" s="87"/>
      <c r="Y26" s="87"/>
      <c r="Z26" s="87"/>
      <c r="AA26" s="87"/>
      <c r="AB26" s="87"/>
    </row>
    <row r="27" spans="3:28" s="500" customFormat="1" ht="30.75" customHeight="1">
      <c r="C27" s="410" t="s">
        <v>98</v>
      </c>
      <c r="D27" s="508">
        <v>35192.23022625593</v>
      </c>
      <c r="E27" s="525"/>
      <c r="F27" s="508">
        <v>630</v>
      </c>
      <c r="G27" s="508">
        <v>10131</v>
      </c>
      <c r="H27" s="508">
        <v>2963</v>
      </c>
      <c r="I27" s="508">
        <v>13342.349462795228</v>
      </c>
      <c r="J27" s="517">
        <f t="shared" si="0"/>
        <v>62258.579689051156</v>
      </c>
      <c r="K27" s="504"/>
      <c r="L27" s="87"/>
      <c r="M27" s="88"/>
      <c r="N27" s="88"/>
      <c r="O27" s="88"/>
      <c r="P27" s="88"/>
      <c r="Q27" s="88"/>
      <c r="R27" s="88"/>
      <c r="S27" s="88"/>
      <c r="T27" s="87"/>
      <c r="U27" s="87"/>
      <c r="V27" s="87"/>
      <c r="W27" s="87"/>
      <c r="X27" s="87"/>
      <c r="Y27" s="87"/>
      <c r="Z27" s="87"/>
      <c r="AA27" s="87"/>
      <c r="AB27" s="87"/>
    </row>
    <row r="28" spans="3:11" ht="30" customHeight="1">
      <c r="C28" s="501" t="s">
        <v>92</v>
      </c>
      <c r="D28" s="508">
        <v>262.155</v>
      </c>
      <c r="E28" s="508">
        <v>357.455</v>
      </c>
      <c r="F28" s="508">
        <v>0</v>
      </c>
      <c r="G28" s="508">
        <v>0</v>
      </c>
      <c r="H28" s="508">
        <v>126</v>
      </c>
      <c r="I28" s="508">
        <v>0</v>
      </c>
      <c r="J28" s="515">
        <f t="shared" si="0"/>
        <v>745.6099999999999</v>
      </c>
      <c r="K28" s="504"/>
    </row>
    <row r="29" spans="3:11" ht="15">
      <c r="C29" s="410" t="s">
        <v>94</v>
      </c>
      <c r="D29" s="508">
        <v>262.155</v>
      </c>
      <c r="E29" s="524"/>
      <c r="F29" s="508">
        <v>0</v>
      </c>
      <c r="G29" s="508">
        <v>0</v>
      </c>
      <c r="H29" s="508">
        <v>39</v>
      </c>
      <c r="I29" s="508">
        <v>0</v>
      </c>
      <c r="J29" s="515">
        <f t="shared" si="0"/>
        <v>301.155</v>
      </c>
      <c r="K29" s="504"/>
    </row>
    <row r="30" spans="3:28" s="500" customFormat="1" ht="30" customHeight="1">
      <c r="C30" s="410" t="s">
        <v>97</v>
      </c>
      <c r="D30" s="508">
        <v>11</v>
      </c>
      <c r="E30" s="524"/>
      <c r="F30" s="508">
        <v>0</v>
      </c>
      <c r="G30" s="508">
        <v>0</v>
      </c>
      <c r="H30" s="508">
        <v>1</v>
      </c>
      <c r="I30" s="508">
        <v>0</v>
      </c>
      <c r="J30" s="515">
        <f t="shared" si="0"/>
        <v>12</v>
      </c>
      <c r="K30" s="504"/>
      <c r="L30" s="87"/>
      <c r="M30" s="88"/>
      <c r="N30" s="88"/>
      <c r="O30" s="88"/>
      <c r="P30" s="88"/>
      <c r="Q30" s="88"/>
      <c r="R30" s="88"/>
      <c r="S30" s="88"/>
      <c r="T30" s="87"/>
      <c r="U30" s="87"/>
      <c r="V30" s="87"/>
      <c r="W30" s="87"/>
      <c r="X30" s="87"/>
      <c r="Y30" s="87"/>
      <c r="Z30" s="87"/>
      <c r="AA30" s="87"/>
      <c r="AB30" s="87"/>
    </row>
    <row r="31" spans="3:28" s="500" customFormat="1" ht="30.75" customHeight="1">
      <c r="C31" s="410" t="s">
        <v>98</v>
      </c>
      <c r="D31" s="508">
        <v>251.155</v>
      </c>
      <c r="E31" s="525"/>
      <c r="F31" s="508">
        <v>0</v>
      </c>
      <c r="G31" s="508">
        <v>0</v>
      </c>
      <c r="H31" s="508">
        <v>38</v>
      </c>
      <c r="I31" s="508">
        <v>0</v>
      </c>
      <c r="J31" s="517">
        <f t="shared" si="0"/>
        <v>289.155</v>
      </c>
      <c r="K31" s="504"/>
      <c r="L31" s="87"/>
      <c r="M31" s="88"/>
      <c r="N31" s="88"/>
      <c r="O31" s="88"/>
      <c r="P31" s="88"/>
      <c r="Q31" s="88"/>
      <c r="R31" s="88"/>
      <c r="S31" s="88"/>
      <c r="T31" s="87"/>
      <c r="U31" s="87"/>
      <c r="V31" s="87"/>
      <c r="W31" s="87"/>
      <c r="X31" s="87"/>
      <c r="Y31" s="87"/>
      <c r="Z31" s="87"/>
      <c r="AA31" s="87"/>
      <c r="AB31" s="87"/>
    </row>
    <row r="32" spans="3:11" ht="35.25" customHeight="1" thickBot="1">
      <c r="C32" s="502" t="s">
        <v>93</v>
      </c>
      <c r="D32" s="509">
        <f aca="true" t="shared" si="1" ref="D32:J32">+SUM(D16,D20,D24,D28)</f>
        <v>45048.434511907835</v>
      </c>
      <c r="E32" s="511">
        <f t="shared" si="1"/>
        <v>12351.737135263436</v>
      </c>
      <c r="F32" s="510">
        <f t="shared" si="1"/>
        <v>3321.052474373524</v>
      </c>
      <c r="G32" s="510">
        <f t="shared" si="1"/>
        <v>21185</v>
      </c>
      <c r="H32" s="510">
        <f t="shared" si="1"/>
        <v>6622.66718463519</v>
      </c>
      <c r="I32" s="513">
        <f t="shared" si="1"/>
        <v>25990.90779484132</v>
      </c>
      <c r="J32" s="516">
        <f t="shared" si="1"/>
        <v>114519.79910102132</v>
      </c>
      <c r="K32" s="504"/>
    </row>
    <row r="33" spans="3:28" s="433" customFormat="1" ht="35.25" customHeight="1">
      <c r="C33" s="760" t="s">
        <v>99</v>
      </c>
      <c r="D33" s="761"/>
      <c r="E33" s="761"/>
      <c r="F33" s="761"/>
      <c r="G33" s="761"/>
      <c r="H33" s="761"/>
      <c r="I33" s="761"/>
      <c r="J33" s="761"/>
      <c r="K33" s="469"/>
      <c r="L33" s="87"/>
      <c r="M33" s="88"/>
      <c r="N33" s="88"/>
      <c r="O33" s="88"/>
      <c r="P33" s="88"/>
      <c r="Q33" s="88"/>
      <c r="R33" s="88"/>
      <c r="S33" s="88"/>
      <c r="T33" s="87"/>
      <c r="U33" s="87"/>
      <c r="V33" s="87"/>
      <c r="W33" s="87"/>
      <c r="X33" s="87"/>
      <c r="Y33" s="87"/>
      <c r="Z33" s="87"/>
      <c r="AA33" s="87"/>
      <c r="AB33" s="8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4">
    <mergeCell ref="C33:J33"/>
    <mergeCell ref="C12:C14"/>
    <mergeCell ref="I13:I14"/>
    <mergeCell ref="J13:J14"/>
    <mergeCell ref="D12:I12"/>
    <mergeCell ref="G13:H13"/>
    <mergeCell ref="D13:D14"/>
    <mergeCell ref="E13:E14"/>
    <mergeCell ref="F13:F14"/>
    <mergeCell ref="D4:J4"/>
    <mergeCell ref="D5:J5"/>
    <mergeCell ref="D7:J7"/>
    <mergeCell ref="D10:I10"/>
    <mergeCell ref="D8:J8"/>
  </mergeCells>
  <conditionalFormatting sqref="J10">
    <cfRule type="expression" priority="1" dxfId="3" stopIfTrue="1">
      <formula>COUNTA(J16:K32)&lt;&gt;COUNTIF(J16:K32,"&gt;=0")</formula>
    </cfRule>
  </conditionalFormatting>
  <conditionalFormatting sqref="E16:I16 E24 E28 F17:I31 J16:J32 D32:I32 D16:D31 E20">
    <cfRule type="expression" priority="2" dxfId="3" stopIfTrue="1">
      <formula>AND(D16&lt;&gt;"",OR(D16&lt;0,NOT(ISNUMBER(D16))))</formula>
    </cfRule>
  </conditionalFormatting>
  <conditionalFormatting sqref="D10:E10">
    <cfRule type="expression" priority="3" dxfId="3" stopIfTrue="1">
      <formula>COUNTA(D16:J32)&lt;&gt;COUNTIF(D16:J32,"&gt;=0")</formula>
    </cfRule>
  </conditionalFormatting>
  <conditionalFormatting sqref="F10">
    <cfRule type="expression" priority="4" dxfId="3" stopIfTrue="1">
      <formula>COUNTA(F16:K32)&lt;&gt;COUNTIF(F16:K32,"&gt;=0")</formula>
    </cfRule>
  </conditionalFormatting>
  <conditionalFormatting sqref="G10">
    <cfRule type="expression" priority="5" dxfId="3" stopIfTrue="1">
      <formula>COUNTA(G16:K32)&lt;&gt;COUNTIF(G16:K32,"&gt;=0")</formula>
    </cfRule>
  </conditionalFormatting>
  <conditionalFormatting sqref="H10">
    <cfRule type="expression" priority="6" dxfId="3" stopIfTrue="1">
      <formula>COUNTA(H16:K32)&lt;&gt;COUNTIF(H16:K32,"&gt;=0")</formula>
    </cfRule>
  </conditionalFormatting>
  <conditionalFormatting sqref="I10">
    <cfRule type="expression" priority="7" dxfId="3" stopIfTrue="1">
      <formula>COUNTA(I16:K32)&lt;&gt;COUNTIF(I16:K32,"&gt;=0")</formula>
    </cfRule>
  </conditionalFormatting>
  <conditionalFormatting sqref="E17:E19 E21:E23 E25:E27 E29:E31">
    <cfRule type="expression" priority="8" dxfId="3" stopIfTrue="1">
      <formula>E17&lt;&gt;""</formula>
    </cfRule>
  </conditionalFormatting>
  <printOptions/>
  <pageMargins left="0.7874015748031497" right="0.6692913385826772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Footer>&amp;C2010 Triennial Central Bank Survey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B1:Q40"/>
  <sheetViews>
    <sheetView zoomScale="75" zoomScaleNormal="75" workbookViewId="0" topLeftCell="A1">
      <pane xSplit="1" ySplit="9" topLeftCell="B19" activePane="bottomRight" state="frozen"/>
      <selection pane="topLeft" activeCell="B8" sqref="B8:M8"/>
      <selection pane="topRight" activeCell="B8" sqref="B8:M8"/>
      <selection pane="bottomLeft" activeCell="B8" sqref="B8:M8"/>
      <selection pane="bottomRight" activeCell="I33" sqref="I33"/>
    </sheetView>
  </sheetViews>
  <sheetFormatPr defaultColWidth="9.00390625" defaultRowHeight="12" zeroHeight="1"/>
  <cols>
    <col min="1" max="1" width="2.125" style="526" customWidth="1"/>
    <col min="2" max="2" width="5.75390625" style="533" customWidth="1"/>
    <col min="3" max="3" width="94.875" style="87" customWidth="1"/>
    <col min="4" max="4" width="2.375" style="87" customWidth="1"/>
    <col min="5" max="5" width="13.75390625" style="87" customWidth="1"/>
    <col min="6" max="6" width="15.125" style="87" customWidth="1"/>
    <col min="7" max="7" width="11.375" style="87" customWidth="1"/>
    <col min="8" max="8" width="11.00390625" style="87" customWidth="1"/>
    <col min="9" max="9" width="11.375" style="87" customWidth="1"/>
    <col min="10" max="10" width="13.875" style="87" customWidth="1"/>
    <col min="11" max="11" width="6.125" style="87" customWidth="1"/>
    <col min="12" max="12" width="3.875" style="87" customWidth="1"/>
    <col min="13" max="13" width="74.00390625" style="500" bestFit="1" customWidth="1"/>
    <col min="14" max="14" width="3.75390625" style="87" customWidth="1"/>
    <col min="15" max="16384" width="11.375" style="87" hidden="1" customWidth="1"/>
  </cols>
  <sheetData>
    <row r="1" spans="2:13" s="526" customFormat="1" ht="3" customHeight="1">
      <c r="B1" s="527"/>
      <c r="M1" s="584"/>
    </row>
    <row r="2" ht="18" customHeight="1">
      <c r="B2" s="608" t="s">
        <v>50</v>
      </c>
    </row>
    <row r="3" spans="2:12" ht="18" customHeight="1">
      <c r="B3" s="529"/>
      <c r="C3" s="528"/>
      <c r="D3" s="9" t="s">
        <v>51</v>
      </c>
      <c r="E3" s="530"/>
      <c r="F3" s="530"/>
      <c r="G3" s="530"/>
      <c r="H3" s="530"/>
      <c r="I3" s="530"/>
      <c r="J3" s="531"/>
      <c r="K3" s="531"/>
      <c r="L3" s="532"/>
    </row>
    <row r="4" spans="2:12" ht="18" customHeight="1">
      <c r="B4" s="529"/>
      <c r="C4" s="530"/>
      <c r="D4" s="9" t="s">
        <v>52</v>
      </c>
      <c r="E4" s="530"/>
      <c r="F4" s="530"/>
      <c r="G4" s="530"/>
      <c r="H4" s="530"/>
      <c r="I4" s="530"/>
      <c r="J4" s="531"/>
      <c r="K4" s="531"/>
      <c r="L4" s="532"/>
    </row>
    <row r="5" spans="3:17" ht="8.25" customHeight="1">
      <c r="C5" s="534"/>
      <c r="D5" s="530"/>
      <c r="E5" s="530"/>
      <c r="F5" s="535"/>
      <c r="G5" s="535"/>
      <c r="H5" s="535"/>
      <c r="I5" s="535"/>
      <c r="J5" s="536"/>
      <c r="K5" s="531"/>
      <c r="L5" s="532"/>
      <c r="Q5" s="537"/>
    </row>
    <row r="6" spans="2:12" ht="19.5" customHeight="1">
      <c r="B6" s="538"/>
      <c r="C6" s="539"/>
      <c r="D6" s="274" t="s">
        <v>53</v>
      </c>
      <c r="E6" s="530"/>
      <c r="F6" s="540"/>
      <c r="G6" s="540"/>
      <c r="H6" s="540"/>
      <c r="I6" s="540"/>
      <c r="J6" s="536"/>
      <c r="K6" s="531"/>
      <c r="L6" s="532"/>
    </row>
    <row r="7" spans="3:12" ht="9.75" customHeight="1">
      <c r="C7" s="531"/>
      <c r="D7" s="531"/>
      <c r="E7" s="531"/>
      <c r="F7" s="541"/>
      <c r="G7" s="541"/>
      <c r="H7" s="541"/>
      <c r="I7" s="541"/>
      <c r="J7" s="542"/>
      <c r="K7" s="531"/>
      <c r="L7" s="532"/>
    </row>
    <row r="8" spans="2:11" ht="34.5" customHeight="1">
      <c r="B8" s="543"/>
      <c r="C8" s="444"/>
      <c r="D8" s="444"/>
      <c r="E8" s="444"/>
      <c r="F8" s="444"/>
      <c r="G8" s="444"/>
      <c r="H8" s="444"/>
      <c r="I8" s="444"/>
      <c r="J8" s="444"/>
      <c r="K8" s="544"/>
    </row>
    <row r="9" spans="2:11" ht="9.75" customHeight="1" thickBot="1">
      <c r="B9" s="545"/>
      <c r="C9" s="546"/>
      <c r="D9" s="547"/>
      <c r="E9" s="547"/>
      <c r="F9" s="547"/>
      <c r="G9" s="547"/>
      <c r="H9" s="547"/>
      <c r="I9" s="547"/>
      <c r="J9" s="548"/>
      <c r="K9" s="544"/>
    </row>
    <row r="10" spans="2:11" ht="7.5" customHeight="1">
      <c r="B10" s="549"/>
      <c r="C10" s="550"/>
      <c r="D10" s="551"/>
      <c r="E10" s="551"/>
      <c r="F10" s="551"/>
      <c r="G10" s="551"/>
      <c r="H10" s="551"/>
      <c r="I10" s="551"/>
      <c r="J10" s="552"/>
      <c r="K10" s="553"/>
    </row>
    <row r="11" spans="2:11" ht="44.25" customHeight="1">
      <c r="B11" s="554"/>
      <c r="C11" s="657" t="e">
        <f>#REF!</f>
        <v>#REF!</v>
      </c>
      <c r="D11" s="657"/>
      <c r="E11" s="657"/>
      <c r="F11" s="657"/>
      <c r="G11" s="657"/>
      <c r="H11" s="657"/>
      <c r="I11" s="657"/>
      <c r="J11" s="657"/>
      <c r="K11" s="555"/>
    </row>
    <row r="12" spans="2:13" ht="19.5" customHeight="1">
      <c r="B12" s="554"/>
      <c r="C12" s="556" t="s">
        <v>12</v>
      </c>
      <c r="D12" s="557"/>
      <c r="E12" s="557"/>
      <c r="F12" s="557"/>
      <c r="G12" s="557"/>
      <c r="H12" s="557"/>
      <c r="I12" s="557"/>
      <c r="J12" s="558"/>
      <c r="K12" s="555"/>
      <c r="M12" s="585"/>
    </row>
    <row r="13" spans="2:13" ht="12.75">
      <c r="B13" s="554"/>
      <c r="C13" s="556"/>
      <c r="D13" s="556"/>
      <c r="E13" s="556"/>
      <c r="F13" s="559"/>
      <c r="G13" s="559"/>
      <c r="H13" s="559"/>
      <c r="I13" s="559"/>
      <c r="J13" s="556"/>
      <c r="K13" s="555"/>
      <c r="M13" s="585"/>
    </row>
    <row r="14" spans="2:13" ht="13.5" thickBot="1">
      <c r="B14" s="554"/>
      <c r="C14" s="556"/>
      <c r="D14" s="556"/>
      <c r="E14" s="556"/>
      <c r="F14" s="559"/>
      <c r="G14" s="559"/>
      <c r="H14" s="559"/>
      <c r="I14" s="559"/>
      <c r="J14" s="556"/>
      <c r="K14" s="555"/>
      <c r="M14" s="585"/>
    </row>
    <row r="15" spans="2:13" ht="36.75" customHeight="1" thickBot="1">
      <c r="B15" s="554"/>
      <c r="C15" s="560" t="s">
        <v>54</v>
      </c>
      <c r="D15" s="560"/>
      <c r="E15" s="561" t="s">
        <v>55</v>
      </c>
      <c r="F15" s="523">
        <v>21</v>
      </c>
      <c r="G15" s="562"/>
      <c r="H15" s="562"/>
      <c r="I15" s="562"/>
      <c r="J15" s="563"/>
      <c r="K15" s="555"/>
      <c r="M15" s="586" t="s">
        <v>0</v>
      </c>
    </row>
    <row r="16" spans="2:13" ht="15">
      <c r="B16" s="554"/>
      <c r="C16" s="564"/>
      <c r="D16" s="564"/>
      <c r="E16" s="564"/>
      <c r="F16" s="564"/>
      <c r="G16" s="564"/>
      <c r="H16" s="564"/>
      <c r="I16" s="564"/>
      <c r="J16" s="556"/>
      <c r="K16" s="555"/>
      <c r="M16" s="585"/>
    </row>
    <row r="17" spans="2:13" ht="15.75" thickBot="1">
      <c r="B17" s="554"/>
      <c r="C17" s="564"/>
      <c r="D17" s="564"/>
      <c r="E17" s="564"/>
      <c r="F17" s="564"/>
      <c r="G17" s="564"/>
      <c r="H17" s="564"/>
      <c r="I17" s="564"/>
      <c r="J17" s="556"/>
      <c r="K17" s="555"/>
      <c r="M17" s="585"/>
    </row>
    <row r="18" spans="2:13" ht="34.5" customHeight="1" thickBot="1">
      <c r="B18" s="554"/>
      <c r="C18" s="565" t="s">
        <v>58</v>
      </c>
      <c r="D18" s="560"/>
      <c r="E18" s="561" t="s">
        <v>56</v>
      </c>
      <c r="F18" s="566" t="s">
        <v>57</v>
      </c>
      <c r="G18" s="567"/>
      <c r="H18" s="564"/>
      <c r="I18" s="564"/>
      <c r="J18" s="556"/>
      <c r="K18" s="555"/>
      <c r="M18" s="585"/>
    </row>
    <row r="19" spans="2:13" ht="30" customHeight="1">
      <c r="B19" s="554"/>
      <c r="C19" s="603" t="s">
        <v>59</v>
      </c>
      <c r="D19" s="568"/>
      <c r="E19" s="518">
        <v>13</v>
      </c>
      <c r="F19" s="445">
        <v>13</v>
      </c>
      <c r="G19" s="569"/>
      <c r="H19" s="564"/>
      <c r="I19" s="564"/>
      <c r="J19" s="556"/>
      <c r="K19" s="555"/>
      <c r="M19" s="586" t="s">
        <v>0</v>
      </c>
    </row>
    <row r="20" spans="2:13" ht="30" customHeight="1">
      <c r="B20" s="554"/>
      <c r="C20" s="603" t="s">
        <v>60</v>
      </c>
      <c r="D20" s="568"/>
      <c r="E20" s="519">
        <v>95</v>
      </c>
      <c r="F20" s="446">
        <v>95</v>
      </c>
      <c r="G20" s="569"/>
      <c r="H20" s="564"/>
      <c r="I20" s="564"/>
      <c r="J20" s="556"/>
      <c r="K20" s="555"/>
      <c r="M20" s="587" t="s">
        <v>2</v>
      </c>
    </row>
    <row r="21" spans="2:13" ht="30" customHeight="1" thickBot="1">
      <c r="B21" s="554"/>
      <c r="C21" s="603" t="s">
        <v>61</v>
      </c>
      <c r="D21" s="568"/>
      <c r="E21" s="447">
        <v>5</v>
      </c>
      <c r="F21" s="448">
        <v>5</v>
      </c>
      <c r="G21" s="569"/>
      <c r="H21" s="564"/>
      <c r="I21" s="564"/>
      <c r="J21" s="556"/>
      <c r="K21" s="555"/>
      <c r="M21" s="586" t="s">
        <v>0</v>
      </c>
    </row>
    <row r="22" spans="2:13" ht="15">
      <c r="B22" s="554"/>
      <c r="C22" s="583"/>
      <c r="D22" s="568"/>
      <c r="E22" s="569"/>
      <c r="F22" s="569"/>
      <c r="G22" s="569"/>
      <c r="H22" s="564"/>
      <c r="I22" s="564"/>
      <c r="J22" s="556"/>
      <c r="K22" s="555"/>
      <c r="M22" s="585"/>
    </row>
    <row r="23" spans="2:13" ht="15.75" thickBot="1">
      <c r="B23" s="554"/>
      <c r="C23" s="536"/>
      <c r="D23" s="536"/>
      <c r="E23" s="536"/>
      <c r="F23" s="536"/>
      <c r="G23" s="536"/>
      <c r="H23" s="536"/>
      <c r="I23" s="536"/>
      <c r="J23" s="556"/>
      <c r="K23" s="555"/>
      <c r="M23" s="585"/>
    </row>
    <row r="24" spans="2:13" ht="39" customHeight="1" thickBot="1">
      <c r="B24" s="554"/>
      <c r="C24" s="565" t="s">
        <v>62</v>
      </c>
      <c r="D24" s="560"/>
      <c r="E24" s="561" t="s">
        <v>56</v>
      </c>
      <c r="F24" s="566" t="s">
        <v>57</v>
      </c>
      <c r="G24" s="567"/>
      <c r="H24" s="564"/>
      <c r="I24" s="564"/>
      <c r="J24" s="556"/>
      <c r="K24" s="555"/>
      <c r="M24" s="587" t="s">
        <v>1</v>
      </c>
    </row>
    <row r="25" spans="2:13" ht="22.5" customHeight="1">
      <c r="B25" s="554"/>
      <c r="C25" s="603" t="s">
        <v>63</v>
      </c>
      <c r="D25" s="564"/>
      <c r="E25" s="604">
        <v>1.77</v>
      </c>
      <c r="F25" s="605">
        <v>1.55</v>
      </c>
      <c r="G25" s="603" t="s">
        <v>65</v>
      </c>
      <c r="H25" s="603"/>
      <c r="I25" s="603"/>
      <c r="J25" s="603"/>
      <c r="K25" s="555"/>
      <c r="M25" s="585"/>
    </row>
    <row r="26" spans="2:13" ht="21.75" customHeight="1" thickBot="1">
      <c r="B26" s="554"/>
      <c r="C26" s="603" t="s">
        <v>64</v>
      </c>
      <c r="D26" s="571"/>
      <c r="E26" s="606">
        <v>1.77</v>
      </c>
      <c r="F26" s="607">
        <v>1.73</v>
      </c>
      <c r="G26" s="603" t="s">
        <v>66</v>
      </c>
      <c r="H26" s="603"/>
      <c r="I26" s="603"/>
      <c r="J26" s="603"/>
      <c r="K26" s="555"/>
      <c r="M26" s="585"/>
    </row>
    <row r="27" spans="2:13" ht="21.75" customHeight="1">
      <c r="B27" s="554"/>
      <c r="C27" s="571"/>
      <c r="D27" s="571"/>
      <c r="E27" s="569"/>
      <c r="F27" s="569"/>
      <c r="G27" s="570"/>
      <c r="H27" s="564"/>
      <c r="I27" s="564"/>
      <c r="J27" s="556"/>
      <c r="K27" s="555"/>
      <c r="M27" s="585"/>
    </row>
    <row r="28" spans="2:13" ht="21.75" customHeight="1">
      <c r="B28" s="554"/>
      <c r="C28" s="571"/>
      <c r="D28" s="571"/>
      <c r="E28" s="569"/>
      <c r="F28" s="569"/>
      <c r="G28" s="570"/>
      <c r="H28" s="564"/>
      <c r="I28" s="564"/>
      <c r="J28" s="556"/>
      <c r="K28" s="555"/>
      <c r="M28" s="585"/>
    </row>
    <row r="29" spans="2:13" ht="15">
      <c r="B29" s="554"/>
      <c r="C29" s="565" t="s">
        <v>67</v>
      </c>
      <c r="D29" s="560"/>
      <c r="E29" s="564"/>
      <c r="F29" s="564"/>
      <c r="G29" s="564"/>
      <c r="H29" s="564"/>
      <c r="I29" s="564"/>
      <c r="J29" s="556"/>
      <c r="K29" s="555"/>
      <c r="M29" s="585"/>
    </row>
    <row r="30" spans="2:13" ht="19.5" customHeight="1" thickBot="1">
      <c r="B30" s="554"/>
      <c r="C30" s="603" t="s">
        <v>68</v>
      </c>
      <c r="D30" s="564"/>
      <c r="E30" s="564"/>
      <c r="F30" s="564"/>
      <c r="G30" s="564"/>
      <c r="H30" s="564"/>
      <c r="I30" s="564"/>
      <c r="J30" s="556"/>
      <c r="K30" s="555"/>
      <c r="M30" s="585"/>
    </row>
    <row r="31" spans="2:13" ht="20.25" customHeight="1">
      <c r="B31" s="554"/>
      <c r="C31" s="620"/>
      <c r="D31" s="621"/>
      <c r="E31" s="658" t="s">
        <v>69</v>
      </c>
      <c r="F31" s="637" t="s">
        <v>71</v>
      </c>
      <c r="G31" s="638"/>
      <c r="H31" s="638"/>
      <c r="I31" s="619"/>
      <c r="J31" s="556"/>
      <c r="K31" s="555"/>
      <c r="M31" s="585"/>
    </row>
    <row r="32" spans="2:13" ht="60.75" thickBot="1">
      <c r="B32" s="554"/>
      <c r="C32" s="622"/>
      <c r="D32" s="616"/>
      <c r="E32" s="659"/>
      <c r="F32" s="572" t="s">
        <v>70</v>
      </c>
      <c r="G32" s="573" t="s">
        <v>72</v>
      </c>
      <c r="H32" s="572" t="s">
        <v>73</v>
      </c>
      <c r="I32" s="574" t="s">
        <v>186</v>
      </c>
      <c r="J32" s="556"/>
      <c r="K32" s="555"/>
      <c r="M32" s="585"/>
    </row>
    <row r="33" spans="2:13" ht="49.5" customHeight="1" thickBot="1">
      <c r="B33" s="554"/>
      <c r="C33" s="610" t="s">
        <v>77</v>
      </c>
      <c r="D33" s="611"/>
      <c r="E33" s="520"/>
      <c r="F33" s="521"/>
      <c r="G33" s="521"/>
      <c r="H33" s="521">
        <v>21</v>
      </c>
      <c r="I33" s="522"/>
      <c r="J33" s="556"/>
      <c r="K33" s="555"/>
      <c r="M33" s="586" t="s">
        <v>0</v>
      </c>
    </row>
    <row r="34" spans="2:13" ht="19.5" customHeight="1">
      <c r="B34" s="554"/>
      <c r="C34" s="609" t="s">
        <v>76</v>
      </c>
      <c r="D34" s="575"/>
      <c r="E34" s="559"/>
      <c r="F34" s="559"/>
      <c r="G34" s="559"/>
      <c r="H34" s="559"/>
      <c r="I34" s="559"/>
      <c r="J34" s="556"/>
      <c r="K34" s="555"/>
      <c r="M34" s="585"/>
    </row>
    <row r="35" spans="2:13" ht="18">
      <c r="B35" s="554"/>
      <c r="C35" s="609" t="s">
        <v>75</v>
      </c>
      <c r="D35" s="576"/>
      <c r="E35" s="559"/>
      <c r="F35" s="559"/>
      <c r="G35" s="559"/>
      <c r="H35" s="559"/>
      <c r="I35" s="559"/>
      <c r="J35" s="556"/>
      <c r="K35" s="555"/>
      <c r="M35" s="585"/>
    </row>
    <row r="36" spans="2:13" ht="15">
      <c r="B36" s="554"/>
      <c r="C36" s="603" t="s">
        <v>74</v>
      </c>
      <c r="D36" s="577"/>
      <c r="E36" s="559"/>
      <c r="F36" s="559"/>
      <c r="G36" s="559"/>
      <c r="H36" s="559"/>
      <c r="I36" s="559"/>
      <c r="J36" s="556"/>
      <c r="K36" s="555"/>
      <c r="M36" s="585"/>
    </row>
    <row r="37" spans="2:13" ht="12.75">
      <c r="B37" s="554"/>
      <c r="C37" s="556"/>
      <c r="D37" s="556"/>
      <c r="E37" s="556"/>
      <c r="F37" s="556"/>
      <c r="G37" s="556"/>
      <c r="H37" s="556"/>
      <c r="I37" s="556"/>
      <c r="J37" s="556"/>
      <c r="K37" s="555"/>
      <c r="M37" s="585"/>
    </row>
    <row r="38" spans="2:13" ht="13.5" thickBot="1">
      <c r="B38" s="578"/>
      <c r="C38" s="579"/>
      <c r="D38" s="579"/>
      <c r="E38" s="579"/>
      <c r="F38" s="579"/>
      <c r="G38" s="579"/>
      <c r="H38" s="579"/>
      <c r="I38" s="579"/>
      <c r="J38" s="579"/>
      <c r="K38" s="580"/>
      <c r="M38" s="585"/>
    </row>
    <row r="39" spans="2:10" ht="12.75">
      <c r="B39" s="581"/>
      <c r="C39" s="582"/>
      <c r="D39" s="582"/>
      <c r="E39" s="582"/>
      <c r="F39" s="582"/>
      <c r="G39" s="582"/>
      <c r="H39" s="582"/>
      <c r="I39" s="582"/>
      <c r="J39" s="582"/>
    </row>
    <row r="40" spans="2:10" ht="12.75" hidden="1">
      <c r="B40" s="581"/>
      <c r="C40" s="582"/>
      <c r="D40" s="582"/>
      <c r="E40" s="582"/>
      <c r="F40" s="582"/>
      <c r="G40" s="582"/>
      <c r="H40" s="582"/>
      <c r="I40" s="582"/>
      <c r="J40" s="582"/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</sheetData>
  <sheetProtection/>
  <mergeCells count="4">
    <mergeCell ref="C11:J11"/>
    <mergeCell ref="E31:E32"/>
    <mergeCell ref="F31:I31"/>
    <mergeCell ref="C31:D32"/>
  </mergeCells>
  <conditionalFormatting sqref="M15">
    <cfRule type="expression" priority="1" dxfId="3" stopIfTrue="1">
      <formula>AND(F15&lt;&gt;"",OR(F15&lt;0,NOT(ISNUMBER(F15))))</formula>
    </cfRule>
  </conditionalFormatting>
  <conditionalFormatting sqref="M19 M21">
    <cfRule type="expression" priority="2" dxfId="3" stopIfTrue="1">
      <formula>OR(E19&lt;0,F19&lt;0,ISTEXT(E19),ISTEXT(F19))</formula>
    </cfRule>
  </conditionalFormatting>
  <conditionalFormatting sqref="M20">
    <cfRule type="expression" priority="3" dxfId="3" stopIfTrue="1">
      <formula>OR(E20&lt;0,F20&lt;0,E20&gt;100,F20&gt;100,ISTEXT(E20),ISTEXT(F20))</formula>
    </cfRule>
  </conditionalFormatting>
  <conditionalFormatting sqref="M24">
    <cfRule type="expression" priority="4" dxfId="3" stopIfTrue="1">
      <formula>OR(COUNTA(E25:F26)&lt;&gt;COUNTIF(E25:F26,"&gt;=0"),E25&gt;3,F25&gt;3,E26&gt;3,F26&gt;3)</formula>
    </cfRule>
  </conditionalFormatting>
  <conditionalFormatting sqref="G19:G22 E27:F28">
    <cfRule type="expression" priority="5" dxfId="3" stopIfTrue="1">
      <formula>ISTEXT(E19)</formula>
    </cfRule>
    <cfRule type="expression" priority="6" dxfId="3" stopIfTrue="1">
      <formula>ISERROR(E19)</formula>
    </cfRule>
  </conditionalFormatting>
  <conditionalFormatting sqref="E22:F22">
    <cfRule type="expression" priority="7" dxfId="3" stopIfTrue="1">
      <formula>ISTEXT(E22)</formula>
    </cfRule>
    <cfRule type="expression" priority="8" dxfId="3" stopIfTrue="1">
      <formula>ISERROR(E22)</formula>
    </cfRule>
  </conditionalFormatting>
  <conditionalFormatting sqref="C11:J11">
    <cfRule type="expression" priority="9" dxfId="2" stopIfTrue="1">
      <formula>$C$11=""</formula>
    </cfRule>
    <cfRule type="expression" priority="10" dxfId="4" stopIfTrue="1">
      <formula>$C$11&lt;&gt;""</formula>
    </cfRule>
  </conditionalFormatting>
  <conditionalFormatting sqref="C8:J8">
    <cfRule type="cellIs" priority="11" dxfId="5" operator="notEqual" stopIfTrue="1">
      <formula>""</formula>
    </cfRule>
  </conditionalFormatting>
  <conditionalFormatting sqref="E19:F19 E21:F21 F15">
    <cfRule type="expression" priority="12" dxfId="3" stopIfTrue="1">
      <formula>AND(E15&lt;&gt;"",OR(E15&lt;0,NOT(ISNUMBER(E15))))</formula>
    </cfRule>
  </conditionalFormatting>
  <conditionalFormatting sqref="E20:F20">
    <cfRule type="expression" priority="13" dxfId="3" stopIfTrue="1">
      <formula>AND(E20&lt;&gt;"",OR(E20&lt;0,NOT(ISNUMBER(E20)),E20&gt;100))</formula>
    </cfRule>
  </conditionalFormatting>
  <conditionalFormatting sqref="E25:F26">
    <cfRule type="expression" priority="14" dxfId="3" stopIfTrue="1">
      <formula>AND(E25&lt;&gt;"",OR(E25&lt;=0,E25&gt;3))</formula>
    </cfRule>
  </conditionalFormatting>
  <conditionalFormatting sqref="E33:I33">
    <cfRule type="expression" priority="15" dxfId="3" stopIfTrue="1">
      <formula>AND(E33&lt;&gt;"",OR(E33&lt;0,NOT(ISNUMBER(E33))))</formula>
    </cfRule>
  </conditionalFormatting>
  <conditionalFormatting sqref="M33">
    <cfRule type="expression" priority="16" dxfId="3" stopIfTrue="1">
      <formula>COUNTA($E$33:$I$33)&lt;&gt;COUNTIF($E$33:$I$33,"&gt;=0")</formula>
    </cfRule>
  </conditionalFormatting>
  <printOptions/>
  <pageMargins left="0.7480314960629921" right="0.7480314960629921" top="0.4724409448818898" bottom="0.5511811023622047" header="0.2362204724409449" footer="0.1968503937007874"/>
  <pageSetup horizontalDpi="600" verticalDpi="600" orientation="landscape" paperSize="9" scale="75" r:id="rId1"/>
  <headerFooter alignWithMargins="0">
    <oddFooter>&amp;C2010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  <pageSetUpPr fitToPage="1"/>
  </sheetPr>
  <dimension ref="A1:AC65"/>
  <sheetViews>
    <sheetView zoomScale="75" zoomScaleNormal="75" zoomScaleSheetLayoutView="70" workbookViewId="0" topLeftCell="A1">
      <pane xSplit="3" ySplit="14" topLeftCell="D15" activePane="bottomRight" state="frozen"/>
      <selection pane="topLeft" activeCell="B8" sqref="B8:M8"/>
      <selection pane="topRight" activeCell="B8" sqref="B8:M8"/>
      <selection pane="bottomLeft" activeCell="B8" sqref="B8:M8"/>
      <selection pane="bottomRight" activeCell="J24" sqref="J24"/>
    </sheetView>
  </sheetViews>
  <sheetFormatPr defaultColWidth="9.00390625" defaultRowHeight="12" zeroHeight="1" outlineLevelCol="1"/>
  <cols>
    <col min="1" max="1" width="1.75390625" style="96" customWidth="1"/>
    <col min="2" max="2" width="33.875" style="96" customWidth="1"/>
    <col min="3" max="3" width="12.875" style="96" customWidth="1"/>
    <col min="4" max="13" width="10.75390625" style="96" customWidth="1"/>
    <col min="14" max="14" width="2.875" style="96" customWidth="1"/>
    <col min="15" max="15" width="17.75390625" style="275" customWidth="1"/>
    <col min="16" max="23" width="8.00390625" style="96" customWidth="1" outlineLevel="1"/>
    <col min="24" max="24" width="8.75390625" style="96" customWidth="1" outlineLevel="1"/>
    <col min="25" max="25" width="8.00390625" style="96" customWidth="1" outlineLevel="1"/>
    <col min="26" max="26" width="11.125" style="96" customWidth="1" outlineLevel="1"/>
    <col min="27" max="29" width="9.125" style="96" customWidth="1"/>
    <col min="30" max="16384" width="0" style="96" hidden="1" customWidth="1"/>
  </cols>
  <sheetData>
    <row r="1" spans="1:29" s="4" customFormat="1" ht="18" customHeight="1">
      <c r="A1" s="1" t="s">
        <v>158</v>
      </c>
      <c r="B1" s="6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0"/>
      <c r="AA1" s="90"/>
      <c r="AB1" s="90"/>
      <c r="AC1" s="90"/>
    </row>
    <row r="2" spans="1:29" s="4" customFormat="1" ht="18" customHeight="1">
      <c r="A2" s="1"/>
      <c r="B2" s="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0"/>
      <c r="AA2" s="90"/>
      <c r="AB2" s="90"/>
      <c r="AC2" s="90"/>
    </row>
    <row r="3" spans="1:29" s="4" customFormat="1" ht="18.75">
      <c r="A3" s="5"/>
      <c r="C3" s="50"/>
      <c r="D3" s="617" t="s">
        <v>51</v>
      </c>
      <c r="E3" s="617"/>
      <c r="F3" s="617"/>
      <c r="G3" s="617"/>
      <c r="H3" s="617"/>
      <c r="I3" s="617"/>
      <c r="J3" s="617"/>
      <c r="K3" s="617"/>
      <c r="L3" s="617"/>
      <c r="M3" s="617"/>
      <c r="N3" s="86"/>
      <c r="O3" s="90"/>
      <c r="P3" s="90"/>
      <c r="Q3" s="588"/>
      <c r="R3" s="589"/>
      <c r="S3" s="589"/>
      <c r="T3" s="589"/>
      <c r="U3" s="590"/>
      <c r="V3" s="90"/>
      <c r="W3" s="591"/>
      <c r="X3" s="90"/>
      <c r="Y3" s="90"/>
      <c r="Z3" s="90"/>
      <c r="AA3" s="90"/>
      <c r="AB3" s="90"/>
      <c r="AC3" s="90"/>
    </row>
    <row r="4" spans="3:29" s="4" customFormat="1" ht="18.75">
      <c r="C4" s="50"/>
      <c r="D4" s="617" t="s">
        <v>52</v>
      </c>
      <c r="E4" s="617"/>
      <c r="F4" s="617"/>
      <c r="G4" s="617"/>
      <c r="H4" s="617"/>
      <c r="I4" s="617"/>
      <c r="J4" s="617"/>
      <c r="K4" s="617"/>
      <c r="L4" s="617"/>
      <c r="M4" s="617"/>
      <c r="N4" s="86"/>
      <c r="O4" s="592"/>
      <c r="P4" s="593"/>
      <c r="Q4" s="594"/>
      <c r="R4" s="592"/>
      <c r="S4" s="592"/>
      <c r="T4" s="592"/>
      <c r="U4" s="590"/>
      <c r="V4" s="592"/>
      <c r="W4" s="592"/>
      <c r="X4" s="592"/>
      <c r="Y4" s="592"/>
      <c r="Z4" s="90"/>
      <c r="AA4" s="90"/>
      <c r="AB4" s="90"/>
      <c r="AC4" s="90"/>
    </row>
    <row r="5" spans="3:29" s="4" customFormat="1" ht="9" customHeight="1">
      <c r="C5" s="50"/>
      <c r="E5" s="80"/>
      <c r="F5" s="82"/>
      <c r="G5" s="82"/>
      <c r="H5" s="82"/>
      <c r="I5" s="287"/>
      <c r="J5" s="82"/>
      <c r="K5" s="82"/>
      <c r="L5" s="82"/>
      <c r="M5" s="82"/>
      <c r="N5" s="82"/>
      <c r="O5" s="592"/>
      <c r="P5" s="595"/>
      <c r="Q5" s="594"/>
      <c r="R5" s="592"/>
      <c r="S5" s="592"/>
      <c r="T5" s="592"/>
      <c r="U5" s="596"/>
      <c r="V5" s="592"/>
      <c r="W5" s="592"/>
      <c r="X5" s="592"/>
      <c r="Y5" s="592"/>
      <c r="Z5" s="90"/>
      <c r="AA5" s="90"/>
      <c r="AB5" s="90"/>
      <c r="AC5" s="90"/>
    </row>
    <row r="6" spans="3:29" s="4" customFormat="1" ht="18.75">
      <c r="C6" s="50"/>
      <c r="D6" s="617" t="s">
        <v>128</v>
      </c>
      <c r="E6" s="617"/>
      <c r="F6" s="617"/>
      <c r="G6" s="617"/>
      <c r="H6" s="617"/>
      <c r="I6" s="617"/>
      <c r="J6" s="617"/>
      <c r="K6" s="617"/>
      <c r="L6" s="617"/>
      <c r="M6" s="617"/>
      <c r="N6" s="86"/>
      <c r="O6" s="273"/>
      <c r="P6" s="593"/>
      <c r="Q6" s="597"/>
      <c r="R6" s="598"/>
      <c r="S6" s="598"/>
      <c r="T6" s="598"/>
      <c r="U6" s="590"/>
      <c r="V6" s="598"/>
      <c r="W6" s="599"/>
      <c r="X6" s="599"/>
      <c r="Y6" s="599"/>
      <c r="Z6" s="90"/>
      <c r="AA6" s="90"/>
      <c r="AB6" s="90"/>
      <c r="AC6" s="90"/>
    </row>
    <row r="7" spans="3:29" s="4" customFormat="1" ht="18.75">
      <c r="C7" s="50"/>
      <c r="D7" s="617" t="s">
        <v>101</v>
      </c>
      <c r="E7" s="617"/>
      <c r="F7" s="617"/>
      <c r="G7" s="617"/>
      <c r="H7" s="617"/>
      <c r="I7" s="617"/>
      <c r="J7" s="617"/>
      <c r="K7" s="617"/>
      <c r="L7" s="617"/>
      <c r="M7" s="617"/>
      <c r="N7" s="82"/>
      <c r="O7" s="600"/>
      <c r="P7" s="90"/>
      <c r="Q7" s="90"/>
      <c r="R7" s="90"/>
      <c r="S7" s="592"/>
      <c r="T7" s="592"/>
      <c r="U7" s="590"/>
      <c r="V7" s="592"/>
      <c r="W7" s="592"/>
      <c r="X7" s="592"/>
      <c r="Y7" s="592"/>
      <c r="Z7" s="90"/>
      <c r="AA7" s="90"/>
      <c r="AB7" s="90"/>
      <c r="AC7" s="90"/>
    </row>
    <row r="8" spans="3:15" s="4" customFormat="1" ht="18.75">
      <c r="C8" s="50"/>
      <c r="D8" s="617" t="s">
        <v>79</v>
      </c>
      <c r="E8" s="617"/>
      <c r="F8" s="617"/>
      <c r="G8" s="617"/>
      <c r="H8" s="617"/>
      <c r="I8" s="617"/>
      <c r="J8" s="617"/>
      <c r="K8" s="617"/>
      <c r="L8" s="617"/>
      <c r="M8" s="617"/>
      <c r="N8" s="86"/>
      <c r="O8" s="90"/>
    </row>
    <row r="9" spans="3:15" s="4" customFormat="1" ht="9.75" customHeight="1">
      <c r="C9" s="50"/>
      <c r="D9" s="81"/>
      <c r="E9" s="81"/>
      <c r="F9" s="7"/>
      <c r="G9" s="7"/>
      <c r="M9" s="72"/>
      <c r="N9" s="72"/>
      <c r="O9" s="90"/>
    </row>
    <row r="10" spans="3:15" s="4" customFormat="1" ht="43.5" customHeight="1">
      <c r="C10" s="50"/>
      <c r="D10" s="613" t="s">
        <v>3</v>
      </c>
      <c r="E10" s="614"/>
      <c r="F10" s="614"/>
      <c r="G10" s="614"/>
      <c r="H10" s="614"/>
      <c r="I10" s="614"/>
      <c r="J10" s="614"/>
      <c r="K10" s="614"/>
      <c r="L10" s="614"/>
      <c r="M10" s="614"/>
      <c r="N10" s="470"/>
      <c r="O10" s="90"/>
    </row>
    <row r="11" spans="3:15" s="4" customFormat="1" ht="7.5" customHeight="1">
      <c r="C11" s="50"/>
      <c r="D11" s="69"/>
      <c r="E11" s="3"/>
      <c r="F11" s="3"/>
      <c r="G11" s="3"/>
      <c r="H11" s="3"/>
      <c r="I11" s="3"/>
      <c r="J11" s="3"/>
      <c r="K11" s="3"/>
      <c r="L11" s="3"/>
      <c r="M11" s="3"/>
      <c r="N11" s="3"/>
      <c r="O11" s="90"/>
    </row>
    <row r="12" spans="1:15" s="12" customFormat="1" ht="27.75" customHeight="1">
      <c r="A12" s="13"/>
      <c r="B12" s="14" t="s">
        <v>103</v>
      </c>
      <c r="C12" s="15"/>
      <c r="D12" s="615" t="s">
        <v>157</v>
      </c>
      <c r="E12" s="660"/>
      <c r="F12" s="660"/>
      <c r="G12" s="660"/>
      <c r="H12" s="660"/>
      <c r="I12" s="660"/>
      <c r="J12" s="660"/>
      <c r="K12" s="660"/>
      <c r="L12" s="660"/>
      <c r="M12" s="661"/>
      <c r="N12" s="471"/>
      <c r="O12" s="94"/>
    </row>
    <row r="13" spans="1:15" s="12" customFormat="1" ht="27.75" customHeight="1">
      <c r="A13" s="394"/>
      <c r="B13" s="395"/>
      <c r="C13" s="396"/>
      <c r="D13" s="618" t="s">
        <v>6</v>
      </c>
      <c r="E13" s="618" t="s">
        <v>15</v>
      </c>
      <c r="F13" s="664" t="s">
        <v>7</v>
      </c>
      <c r="G13" s="618" t="s">
        <v>8</v>
      </c>
      <c r="H13" s="666" t="s">
        <v>9</v>
      </c>
      <c r="I13" s="618" t="s">
        <v>10</v>
      </c>
      <c r="J13" s="618" t="s">
        <v>11</v>
      </c>
      <c r="K13" s="618" t="s">
        <v>17</v>
      </c>
      <c r="L13" s="662" t="s">
        <v>134</v>
      </c>
      <c r="M13" s="618" t="s">
        <v>104</v>
      </c>
      <c r="N13" s="472"/>
      <c r="O13" s="94"/>
    </row>
    <row r="14" spans="1:15" s="12" customFormat="1" ht="27.75" customHeight="1">
      <c r="A14" s="18"/>
      <c r="B14" s="19"/>
      <c r="C14" s="19"/>
      <c r="D14" s="612"/>
      <c r="E14" s="612"/>
      <c r="F14" s="665"/>
      <c r="G14" s="612"/>
      <c r="H14" s="667"/>
      <c r="I14" s="612"/>
      <c r="J14" s="612"/>
      <c r="K14" s="612"/>
      <c r="L14" s="663"/>
      <c r="M14" s="612"/>
      <c r="N14" s="472"/>
      <c r="O14" s="94"/>
    </row>
    <row r="15" spans="1:15" s="366" customFormat="1" ht="33.75" customHeight="1">
      <c r="A15" s="363"/>
      <c r="B15" s="364" t="s">
        <v>35</v>
      </c>
      <c r="C15" s="420"/>
      <c r="D15" s="416"/>
      <c r="E15" s="365"/>
      <c r="F15" s="428"/>
      <c r="G15" s="365"/>
      <c r="H15" s="416"/>
      <c r="I15" s="365"/>
      <c r="J15" s="365"/>
      <c r="K15" s="365"/>
      <c r="L15" s="365"/>
      <c r="M15" s="365"/>
      <c r="N15" s="473"/>
      <c r="O15" s="372"/>
    </row>
    <row r="16" spans="1:15" s="12" customFormat="1" ht="18" customHeight="1">
      <c r="A16" s="23"/>
      <c r="B16" s="10" t="s">
        <v>108</v>
      </c>
      <c r="C16" s="421"/>
      <c r="D16" s="71">
        <v>3906.78514863</v>
      </c>
      <c r="E16" s="71">
        <v>7355.469103690986</v>
      </c>
      <c r="F16" s="71">
        <v>2.0000472719700126</v>
      </c>
      <c r="G16" s="71">
        <v>35.05253154206581</v>
      </c>
      <c r="H16" s="71">
        <v>3</v>
      </c>
      <c r="I16" s="71">
        <v>1</v>
      </c>
      <c r="J16" s="71">
        <v>0</v>
      </c>
      <c r="K16" s="71">
        <v>1</v>
      </c>
      <c r="L16" s="71">
        <v>19.61783631820075</v>
      </c>
      <c r="M16" s="161">
        <f>+SUM(D16:L16)</f>
        <v>11323.924667453222</v>
      </c>
      <c r="N16" s="474"/>
      <c r="O16" s="94"/>
    </row>
    <row r="17" spans="1:15" s="12" customFormat="1" ht="18" customHeight="1">
      <c r="A17" s="24"/>
      <c r="B17" s="25" t="s">
        <v>95</v>
      </c>
      <c r="C17" s="421"/>
      <c r="D17" s="71">
        <v>207.1</v>
      </c>
      <c r="E17" s="71">
        <v>1792.8413161182839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1</v>
      </c>
      <c r="M17" s="161">
        <f aca="true" t="shared" si="0" ref="M17:M25">+SUM(D17:L17)</f>
        <v>2000.9413161182838</v>
      </c>
      <c r="N17" s="474"/>
      <c r="O17" s="94"/>
    </row>
    <row r="18" spans="1:15" s="12" customFormat="1" ht="18" customHeight="1">
      <c r="A18" s="24"/>
      <c r="B18" s="25" t="s">
        <v>96</v>
      </c>
      <c r="C18" s="421"/>
      <c r="D18" s="71">
        <v>3699.68514863</v>
      </c>
      <c r="E18" s="71">
        <v>5562.627787572703</v>
      </c>
      <c r="F18" s="71">
        <v>2.0000472719700126</v>
      </c>
      <c r="G18" s="71">
        <v>35.05253154206581</v>
      </c>
      <c r="H18" s="71">
        <v>3</v>
      </c>
      <c r="I18" s="71">
        <v>1</v>
      </c>
      <c r="J18" s="71">
        <v>0</v>
      </c>
      <c r="K18" s="71">
        <v>1</v>
      </c>
      <c r="L18" s="71">
        <v>18.61783631820075</v>
      </c>
      <c r="M18" s="161">
        <f t="shared" si="0"/>
        <v>9322.983351334939</v>
      </c>
      <c r="N18" s="474"/>
      <c r="O18" s="94"/>
    </row>
    <row r="19" spans="1:15" s="12" customFormat="1" ht="18" customHeight="1">
      <c r="A19" s="23"/>
      <c r="B19" s="10" t="s">
        <v>109</v>
      </c>
      <c r="C19" s="421"/>
      <c r="D19" s="71">
        <v>60.292638499999995</v>
      </c>
      <c r="E19" s="71">
        <v>313.28827575839495</v>
      </c>
      <c r="F19" s="71">
        <v>0.00022208142440649728</v>
      </c>
      <c r="G19" s="71">
        <v>13.108149549146189</v>
      </c>
      <c r="H19" s="71">
        <v>1</v>
      </c>
      <c r="I19" s="71">
        <v>0</v>
      </c>
      <c r="J19" s="71">
        <v>0.006764896917950854</v>
      </c>
      <c r="K19" s="71">
        <v>1</v>
      </c>
      <c r="L19" s="71">
        <v>22.72474938037054</v>
      </c>
      <c r="M19" s="161">
        <f t="shared" si="0"/>
        <v>411.420800166254</v>
      </c>
      <c r="N19" s="474"/>
      <c r="O19" s="94"/>
    </row>
    <row r="20" spans="1:15" s="12" customFormat="1" ht="18" customHeight="1">
      <c r="A20" s="24"/>
      <c r="B20" s="25" t="s">
        <v>95</v>
      </c>
      <c r="C20" s="421"/>
      <c r="D20" s="71">
        <v>50.25672666</v>
      </c>
      <c r="E20" s="71">
        <v>233.59294481977562</v>
      </c>
      <c r="F20" s="71">
        <v>0.00022208142440649728</v>
      </c>
      <c r="G20" s="71">
        <v>12.10791053206997</v>
      </c>
      <c r="H20" s="71">
        <v>1</v>
      </c>
      <c r="I20" s="71">
        <v>0</v>
      </c>
      <c r="J20" s="71">
        <v>0.006764896917950854</v>
      </c>
      <c r="K20" s="71">
        <v>1</v>
      </c>
      <c r="L20" s="71">
        <v>22.719533587992366</v>
      </c>
      <c r="M20" s="161">
        <f t="shared" si="0"/>
        <v>320.68410257818033</v>
      </c>
      <c r="N20" s="474"/>
      <c r="O20" s="94"/>
    </row>
    <row r="21" spans="1:15" s="12" customFormat="1" ht="18" customHeight="1">
      <c r="A21" s="24"/>
      <c r="B21" s="25" t="s">
        <v>96</v>
      </c>
      <c r="C21" s="421"/>
      <c r="D21" s="71">
        <v>10.03591184</v>
      </c>
      <c r="E21" s="71">
        <v>79.69533093861932</v>
      </c>
      <c r="F21" s="71">
        <v>0</v>
      </c>
      <c r="G21" s="71">
        <v>1.0002390170762183</v>
      </c>
      <c r="H21" s="71">
        <v>0</v>
      </c>
      <c r="I21" s="71">
        <v>0</v>
      </c>
      <c r="J21" s="71">
        <v>0</v>
      </c>
      <c r="K21" s="71">
        <v>0</v>
      </c>
      <c r="L21" s="71">
        <v>0.005215792378175761</v>
      </c>
      <c r="M21" s="161">
        <f t="shared" si="0"/>
        <v>90.73669758807372</v>
      </c>
      <c r="N21" s="474"/>
      <c r="O21" s="94"/>
    </row>
    <row r="22" spans="1:15" s="12" customFormat="1" ht="18" customHeight="1">
      <c r="A22" s="23"/>
      <c r="B22" s="10" t="s">
        <v>110</v>
      </c>
      <c r="C22" s="421"/>
      <c r="D22" s="71">
        <v>502.09031699</v>
      </c>
      <c r="E22" s="71">
        <v>2550.9913051185576</v>
      </c>
      <c r="F22" s="71">
        <v>2.547085290415452</v>
      </c>
      <c r="G22" s="71">
        <v>110.30881447628956</v>
      </c>
      <c r="H22" s="71">
        <v>49.18123407906705</v>
      </c>
      <c r="I22" s="71">
        <v>0.37409547064244064</v>
      </c>
      <c r="J22" s="71">
        <v>7.065549587063724</v>
      </c>
      <c r="K22" s="71">
        <v>2.459044199857872</v>
      </c>
      <c r="L22" s="71">
        <v>75.9580399626843</v>
      </c>
      <c r="M22" s="161">
        <f t="shared" si="0"/>
        <v>3300.9754851745784</v>
      </c>
      <c r="N22" s="474"/>
      <c r="O22" s="94"/>
    </row>
    <row r="23" spans="1:15" s="12" customFormat="1" ht="18" customHeight="1">
      <c r="A23" s="24"/>
      <c r="B23" s="25" t="s">
        <v>95</v>
      </c>
      <c r="C23" s="421"/>
      <c r="D23" s="71">
        <v>485.72185708000006</v>
      </c>
      <c r="E23" s="71">
        <v>2250.8459224141507</v>
      </c>
      <c r="F23" s="71">
        <v>2.539414101327572</v>
      </c>
      <c r="G23" s="71">
        <v>108.21460318690754</v>
      </c>
      <c r="H23" s="71">
        <v>49.1675589280883</v>
      </c>
      <c r="I23" s="71">
        <v>0.37409547064244064</v>
      </c>
      <c r="J23" s="71">
        <v>7.065549587063724</v>
      </c>
      <c r="K23" s="71">
        <v>2.459044199857872</v>
      </c>
      <c r="L23" s="71">
        <v>70.98861873975636</v>
      </c>
      <c r="M23" s="161">
        <f t="shared" si="0"/>
        <v>2977.3766637077947</v>
      </c>
      <c r="N23" s="474"/>
      <c r="O23" s="94"/>
    </row>
    <row r="24" spans="1:15" s="12" customFormat="1" ht="18" customHeight="1">
      <c r="A24" s="24"/>
      <c r="B24" s="25" t="s">
        <v>96</v>
      </c>
      <c r="C24" s="421"/>
      <c r="D24" s="71">
        <v>16.36845991</v>
      </c>
      <c r="E24" s="71">
        <v>300.1453827044071</v>
      </c>
      <c r="F24" s="71">
        <v>0.007671189087880051</v>
      </c>
      <c r="G24" s="71">
        <v>2.094211289382028</v>
      </c>
      <c r="H24" s="71">
        <v>0.013675150978758849</v>
      </c>
      <c r="I24" s="71">
        <v>0</v>
      </c>
      <c r="J24" s="71">
        <v>0</v>
      </c>
      <c r="K24" s="71">
        <v>0</v>
      </c>
      <c r="L24" s="71">
        <v>4.969421222927947</v>
      </c>
      <c r="M24" s="161">
        <f t="shared" si="0"/>
        <v>323.59882146678376</v>
      </c>
      <c r="N24" s="474"/>
      <c r="O24" s="94"/>
    </row>
    <row r="25" spans="1:15" s="12" customFormat="1" ht="20.25" customHeight="1">
      <c r="A25" s="23"/>
      <c r="B25" s="10" t="s">
        <v>104</v>
      </c>
      <c r="C25" s="422"/>
      <c r="D25" s="161">
        <f>+SUM(D22,D19,D16)</f>
        <v>4469.16810412</v>
      </c>
      <c r="E25" s="161">
        <f aca="true" t="shared" si="1" ref="E25:L25">+SUM(E22,E19,E16)</f>
        <v>10219.748684567938</v>
      </c>
      <c r="F25" s="161">
        <f t="shared" si="1"/>
        <v>4.5473546438098715</v>
      </c>
      <c r="G25" s="161">
        <f t="shared" si="1"/>
        <v>158.46949556750155</v>
      </c>
      <c r="H25" s="161">
        <f t="shared" si="1"/>
        <v>53.18123407906705</v>
      </c>
      <c r="I25" s="161">
        <f t="shared" si="1"/>
        <v>1.3740954706424406</v>
      </c>
      <c r="J25" s="161">
        <f t="shared" si="1"/>
        <v>7.072314483981675</v>
      </c>
      <c r="K25" s="161">
        <f t="shared" si="1"/>
        <v>4.459044199857872</v>
      </c>
      <c r="L25" s="161">
        <f t="shared" si="1"/>
        <v>118.3006256612556</v>
      </c>
      <c r="M25" s="161">
        <f t="shared" si="0"/>
        <v>15036.320952794053</v>
      </c>
      <c r="N25" s="474"/>
      <c r="O25" s="94"/>
    </row>
    <row r="26" spans="1:15" s="366" customFormat="1" ht="35.25" customHeight="1">
      <c r="A26" s="363"/>
      <c r="B26" s="364" t="s">
        <v>193</v>
      </c>
      <c r="C26" s="423"/>
      <c r="D26" s="417"/>
      <c r="E26" s="367"/>
      <c r="F26" s="429"/>
      <c r="G26" s="430"/>
      <c r="H26" s="417"/>
      <c r="I26" s="367"/>
      <c r="J26" s="367"/>
      <c r="K26" s="367"/>
      <c r="L26" s="367"/>
      <c r="M26" s="367"/>
      <c r="N26" s="475"/>
      <c r="O26" s="372"/>
    </row>
    <row r="27" spans="1:15" s="12" customFormat="1" ht="18" customHeight="1">
      <c r="A27" s="23"/>
      <c r="B27" s="10" t="s">
        <v>108</v>
      </c>
      <c r="C27" s="421"/>
      <c r="D27" s="71">
        <v>46.55054633</v>
      </c>
      <c r="E27" s="71">
        <v>432.3669078830175</v>
      </c>
      <c r="F27" s="71">
        <v>3</v>
      </c>
      <c r="G27" s="71">
        <v>5</v>
      </c>
      <c r="H27" s="71">
        <v>9</v>
      </c>
      <c r="I27" s="71">
        <v>0</v>
      </c>
      <c r="J27" s="71">
        <v>0</v>
      </c>
      <c r="K27" s="71">
        <v>0</v>
      </c>
      <c r="L27" s="71">
        <v>5.418452728029988</v>
      </c>
      <c r="M27" s="161">
        <f>+SUM(D27:L27)</f>
        <v>501.33590694104754</v>
      </c>
      <c r="N27" s="474"/>
      <c r="O27" s="94"/>
    </row>
    <row r="28" spans="1:15" s="12" customFormat="1" ht="18" customHeight="1">
      <c r="A28" s="24"/>
      <c r="B28" s="25" t="s">
        <v>95</v>
      </c>
      <c r="C28" s="421"/>
      <c r="D28" s="71">
        <v>0</v>
      </c>
      <c r="E28" s="71">
        <v>42.049146189087885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161">
        <f aca="true" t="shared" si="2" ref="M28:M36">+SUM(D28:L28)</f>
        <v>42.049146189087885</v>
      </c>
      <c r="N28" s="474"/>
      <c r="O28" s="94"/>
    </row>
    <row r="29" spans="1:15" s="12" customFormat="1" ht="18" customHeight="1">
      <c r="A29" s="24"/>
      <c r="B29" s="25" t="s">
        <v>96</v>
      </c>
      <c r="C29" s="421"/>
      <c r="D29" s="71">
        <v>46.55054633</v>
      </c>
      <c r="E29" s="71">
        <v>390.3177616939296</v>
      </c>
      <c r="F29" s="71">
        <v>3</v>
      </c>
      <c r="G29" s="71">
        <v>5</v>
      </c>
      <c r="H29" s="71">
        <v>9</v>
      </c>
      <c r="I29" s="71">
        <v>0</v>
      </c>
      <c r="J29" s="71">
        <v>0</v>
      </c>
      <c r="K29" s="71">
        <v>0</v>
      </c>
      <c r="L29" s="71">
        <v>5.418452728029988</v>
      </c>
      <c r="M29" s="161">
        <f t="shared" si="2"/>
        <v>459.28676075195955</v>
      </c>
      <c r="N29" s="474"/>
      <c r="O29" s="94"/>
    </row>
    <row r="30" spans="1:15" s="12" customFormat="1" ht="18" customHeight="1">
      <c r="A30" s="23"/>
      <c r="B30" s="10" t="s">
        <v>109</v>
      </c>
      <c r="C30" s="421"/>
      <c r="D30" s="71">
        <v>16.85837677</v>
      </c>
      <c r="E30" s="71">
        <v>31.285961578508953</v>
      </c>
      <c r="F30" s="71">
        <v>0</v>
      </c>
      <c r="G30" s="71">
        <v>7</v>
      </c>
      <c r="H30" s="71">
        <v>0</v>
      </c>
      <c r="I30" s="71">
        <v>0</v>
      </c>
      <c r="J30" s="71">
        <v>0</v>
      </c>
      <c r="K30" s="71">
        <v>0</v>
      </c>
      <c r="L30" s="71">
        <v>17.679722590174507</v>
      </c>
      <c r="M30" s="161">
        <f t="shared" si="2"/>
        <v>72.82406093868346</v>
      </c>
      <c r="N30" s="474"/>
      <c r="O30" s="94"/>
    </row>
    <row r="31" spans="1:15" s="12" customFormat="1" ht="18" customHeight="1">
      <c r="A31" s="24"/>
      <c r="B31" s="25" t="s">
        <v>95</v>
      </c>
      <c r="C31" s="421"/>
      <c r="D31" s="71">
        <v>16.85837677</v>
      </c>
      <c r="E31" s="71">
        <v>30.285961578508953</v>
      </c>
      <c r="F31" s="71">
        <v>0</v>
      </c>
      <c r="G31" s="71">
        <v>7</v>
      </c>
      <c r="H31" s="71">
        <v>0</v>
      </c>
      <c r="I31" s="71">
        <v>0</v>
      </c>
      <c r="J31" s="71">
        <v>0</v>
      </c>
      <c r="K31" s="71">
        <v>0</v>
      </c>
      <c r="L31" s="71">
        <v>17.679722590174507</v>
      </c>
      <c r="M31" s="161">
        <f t="shared" si="2"/>
        <v>71.82406093868346</v>
      </c>
      <c r="N31" s="474"/>
      <c r="O31" s="94"/>
    </row>
    <row r="32" spans="1:15" s="12" customFormat="1" ht="18" customHeight="1">
      <c r="A32" s="24"/>
      <c r="B32" s="25" t="s">
        <v>96</v>
      </c>
      <c r="C32" s="421"/>
      <c r="D32" s="71">
        <v>0</v>
      </c>
      <c r="E32" s="71">
        <v>1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161">
        <f t="shared" si="2"/>
        <v>1</v>
      </c>
      <c r="N32" s="474"/>
      <c r="O32" s="94"/>
    </row>
    <row r="33" spans="1:15" s="12" customFormat="1" ht="18" customHeight="1">
      <c r="A33" s="23"/>
      <c r="B33" s="10" t="s">
        <v>110</v>
      </c>
      <c r="C33" s="421"/>
      <c r="D33" s="71">
        <v>715.03083222</v>
      </c>
      <c r="E33" s="71">
        <v>1925.8812220026552</v>
      </c>
      <c r="F33" s="71">
        <v>4.037628936380674</v>
      </c>
      <c r="G33" s="71">
        <v>27.01345605838401</v>
      </c>
      <c r="H33" s="71">
        <v>15.227453931965847</v>
      </c>
      <c r="I33" s="71">
        <v>1</v>
      </c>
      <c r="J33" s="71">
        <v>1</v>
      </c>
      <c r="K33" s="71">
        <v>0.017330018742190752</v>
      </c>
      <c r="L33" s="71">
        <v>42.106400238962934</v>
      </c>
      <c r="M33" s="161">
        <f t="shared" si="2"/>
        <v>2731.314323407091</v>
      </c>
      <c r="N33" s="474"/>
      <c r="O33" s="94"/>
    </row>
    <row r="34" spans="1:15" s="12" customFormat="1" ht="18" customHeight="1">
      <c r="A34" s="24"/>
      <c r="B34" s="25" t="s">
        <v>95</v>
      </c>
      <c r="C34" s="421"/>
      <c r="D34" s="71">
        <v>711.36197951</v>
      </c>
      <c r="E34" s="71">
        <v>1875.6006394313308</v>
      </c>
      <c r="F34" s="71">
        <v>4.037628936380674</v>
      </c>
      <c r="G34" s="71">
        <v>26.76397474434819</v>
      </c>
      <c r="H34" s="71">
        <v>15.117510806705539</v>
      </c>
      <c r="I34" s="71">
        <v>1</v>
      </c>
      <c r="J34" s="71">
        <v>1</v>
      </c>
      <c r="K34" s="71">
        <v>0.017330018742190752</v>
      </c>
      <c r="L34" s="71">
        <v>37.09365975635152</v>
      </c>
      <c r="M34" s="161">
        <f t="shared" si="2"/>
        <v>2671.9927232038585</v>
      </c>
      <c r="N34" s="474"/>
      <c r="O34" s="94"/>
    </row>
    <row r="35" spans="1:15" s="12" customFormat="1" ht="18" customHeight="1">
      <c r="A35" s="24"/>
      <c r="B35" s="25" t="s">
        <v>96</v>
      </c>
      <c r="C35" s="421"/>
      <c r="D35" s="71">
        <v>3.6688527099999995</v>
      </c>
      <c r="E35" s="71">
        <v>50.28058257132446</v>
      </c>
      <c r="F35" s="71">
        <v>0</v>
      </c>
      <c r="G35" s="71">
        <v>0.2494813140358184</v>
      </c>
      <c r="H35" s="71">
        <v>0.10994312526030821</v>
      </c>
      <c r="I35" s="71">
        <v>0</v>
      </c>
      <c r="J35" s="71">
        <v>0</v>
      </c>
      <c r="K35" s="71">
        <v>0</v>
      </c>
      <c r="L35" s="71">
        <v>5.012740482611413</v>
      </c>
      <c r="M35" s="161">
        <f t="shared" si="2"/>
        <v>59.321600203231995</v>
      </c>
      <c r="N35" s="474"/>
      <c r="O35" s="94"/>
    </row>
    <row r="36" spans="1:15" s="12" customFormat="1" ht="18.75" customHeight="1">
      <c r="A36" s="23"/>
      <c r="B36" s="10" t="s">
        <v>104</v>
      </c>
      <c r="C36" s="424"/>
      <c r="D36" s="161">
        <f>+SUM(D33,D30,D27)</f>
        <v>778.4397553199999</v>
      </c>
      <c r="E36" s="161">
        <f aca="true" t="shared" si="3" ref="E36:L36">+SUM(E33,E30,E27)</f>
        <v>2389.5340914641815</v>
      </c>
      <c r="F36" s="161">
        <f t="shared" si="3"/>
        <v>7.037628936380674</v>
      </c>
      <c r="G36" s="161">
        <f t="shared" si="3"/>
        <v>39.01345605838401</v>
      </c>
      <c r="H36" s="161">
        <f t="shared" si="3"/>
        <v>24.227453931965847</v>
      </c>
      <c r="I36" s="161">
        <f t="shared" si="3"/>
        <v>1</v>
      </c>
      <c r="J36" s="161">
        <f t="shared" si="3"/>
        <v>1</v>
      </c>
      <c r="K36" s="161">
        <f t="shared" si="3"/>
        <v>0.017330018742190752</v>
      </c>
      <c r="L36" s="161">
        <f t="shared" si="3"/>
        <v>65.20457555716743</v>
      </c>
      <c r="M36" s="161">
        <f t="shared" si="2"/>
        <v>3305.4742912868223</v>
      </c>
      <c r="N36" s="474"/>
      <c r="O36" s="94"/>
    </row>
    <row r="37" spans="1:15" s="12" customFormat="1" ht="33" customHeight="1">
      <c r="A37" s="26"/>
      <c r="B37" s="27" t="s">
        <v>159</v>
      </c>
      <c r="C37" s="425"/>
      <c r="D37" s="358"/>
      <c r="E37" s="297"/>
      <c r="F37" s="403"/>
      <c r="G37" s="431"/>
      <c r="H37" s="358"/>
      <c r="I37" s="297"/>
      <c r="J37" s="297"/>
      <c r="K37" s="297"/>
      <c r="L37" s="297"/>
      <c r="M37" s="297"/>
      <c r="N37" s="186"/>
      <c r="O37" s="94"/>
    </row>
    <row r="38" spans="1:15" s="12" customFormat="1" ht="18" customHeight="1">
      <c r="A38" s="23"/>
      <c r="B38" s="10" t="s">
        <v>160</v>
      </c>
      <c r="C38" s="425"/>
      <c r="D38" s="71">
        <v>378.95416132</v>
      </c>
      <c r="E38" s="71">
        <v>1439.342239225518</v>
      </c>
      <c r="F38" s="71">
        <v>1.0376289363806748</v>
      </c>
      <c r="G38" s="71">
        <v>28.55707069811745</v>
      </c>
      <c r="H38" s="71">
        <v>5.2091439965222825</v>
      </c>
      <c r="I38" s="71">
        <v>1</v>
      </c>
      <c r="J38" s="71">
        <v>1</v>
      </c>
      <c r="K38" s="71">
        <v>0.017330018742190752</v>
      </c>
      <c r="L38" s="71">
        <v>53.55615127574302</v>
      </c>
      <c r="M38" s="161">
        <f>+SUM(D38:L38)</f>
        <v>1908.6737254710235</v>
      </c>
      <c r="N38" s="73"/>
      <c r="O38" s="94"/>
    </row>
    <row r="39" spans="1:15" s="12" customFormat="1" ht="18" customHeight="1">
      <c r="A39" s="23"/>
      <c r="B39" s="10" t="s">
        <v>161</v>
      </c>
      <c r="C39" s="425"/>
      <c r="D39" s="71">
        <v>391.485594</v>
      </c>
      <c r="E39" s="71">
        <v>826.2598187109667</v>
      </c>
      <c r="F39" s="71">
        <v>6</v>
      </c>
      <c r="G39" s="71">
        <v>10.456385360266555</v>
      </c>
      <c r="H39" s="71">
        <v>19.018309935443565</v>
      </c>
      <c r="I39" s="71">
        <v>0</v>
      </c>
      <c r="J39" s="71">
        <v>0</v>
      </c>
      <c r="K39" s="71">
        <v>0</v>
      </c>
      <c r="L39" s="71">
        <v>11.648424281424406</v>
      </c>
      <c r="M39" s="161">
        <f>+SUM(D39:L39)</f>
        <v>1264.8685322881013</v>
      </c>
      <c r="N39" s="73"/>
      <c r="O39" s="94"/>
    </row>
    <row r="40" spans="1:15" s="12" customFormat="1" ht="18" customHeight="1">
      <c r="A40" s="23"/>
      <c r="B40" s="10" t="s">
        <v>162</v>
      </c>
      <c r="C40" s="425"/>
      <c r="D40" s="71">
        <v>8</v>
      </c>
      <c r="E40" s="71">
        <v>124.93203352769679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161">
        <f>+SUM(D40:L40)</f>
        <v>132.93203352769677</v>
      </c>
      <c r="N40" s="73"/>
      <c r="O40" s="94"/>
    </row>
    <row r="41" spans="1:15" s="366" customFormat="1" ht="35.25" customHeight="1">
      <c r="A41" s="363"/>
      <c r="B41" s="364" t="s">
        <v>194</v>
      </c>
      <c r="C41" s="423"/>
      <c r="D41" s="418"/>
      <c r="E41" s="368"/>
      <c r="F41" s="411"/>
      <c r="G41" s="432"/>
      <c r="H41" s="418"/>
      <c r="I41" s="368"/>
      <c r="J41" s="368"/>
      <c r="K41" s="368"/>
      <c r="L41" s="368"/>
      <c r="M41" s="368"/>
      <c r="N41" s="476"/>
      <c r="O41" s="372"/>
    </row>
    <row r="42" spans="1:15" s="12" customFormat="1" ht="18" customHeight="1">
      <c r="A42" s="23"/>
      <c r="B42" s="10" t="s">
        <v>108</v>
      </c>
      <c r="C42" s="421"/>
      <c r="D42" s="71">
        <v>31988.39397913</v>
      </c>
      <c r="E42" s="71">
        <v>20889.207844542663</v>
      </c>
      <c r="F42" s="71">
        <v>12</v>
      </c>
      <c r="G42" s="71">
        <v>3</v>
      </c>
      <c r="H42" s="71">
        <v>36</v>
      </c>
      <c r="I42" s="71">
        <v>0</v>
      </c>
      <c r="J42" s="71">
        <v>0</v>
      </c>
      <c r="K42" s="71">
        <v>0</v>
      </c>
      <c r="L42" s="71">
        <v>7</v>
      </c>
      <c r="M42" s="161">
        <f>+SUM(D42:L42)</f>
        <v>52935.60182367267</v>
      </c>
      <c r="N42" s="474"/>
      <c r="O42" s="94"/>
    </row>
    <row r="43" spans="1:15" s="12" customFormat="1" ht="18" customHeight="1">
      <c r="A43" s="24"/>
      <c r="B43" s="25" t="s">
        <v>95</v>
      </c>
      <c r="C43" s="421"/>
      <c r="D43" s="71">
        <v>6666.925674679999</v>
      </c>
      <c r="E43" s="71">
        <v>6206.3065811789875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161">
        <f aca="true" t="shared" si="4" ref="M43:M51">+SUM(D43:L43)</f>
        <v>12873.232255858988</v>
      </c>
      <c r="N43" s="474"/>
      <c r="O43" s="94"/>
    </row>
    <row r="44" spans="1:15" s="12" customFormat="1" ht="18" customHeight="1">
      <c r="A44" s="24"/>
      <c r="B44" s="25" t="s">
        <v>96</v>
      </c>
      <c r="C44" s="421"/>
      <c r="D44" s="71">
        <v>25321.468304449998</v>
      </c>
      <c r="E44" s="71">
        <v>14682.901263363676</v>
      </c>
      <c r="F44" s="71">
        <v>12</v>
      </c>
      <c r="G44" s="71">
        <v>3</v>
      </c>
      <c r="H44" s="71">
        <v>36</v>
      </c>
      <c r="I44" s="71">
        <v>0</v>
      </c>
      <c r="J44" s="71">
        <v>0</v>
      </c>
      <c r="K44" s="71">
        <v>0</v>
      </c>
      <c r="L44" s="71">
        <v>7</v>
      </c>
      <c r="M44" s="161">
        <f t="shared" si="4"/>
        <v>40062.36956781367</v>
      </c>
      <c r="N44" s="474"/>
      <c r="O44" s="94"/>
    </row>
    <row r="45" spans="1:15" s="12" customFormat="1" ht="18" customHeight="1">
      <c r="A45" s="23"/>
      <c r="B45" s="10" t="s">
        <v>109</v>
      </c>
      <c r="C45" s="421"/>
      <c r="D45" s="71">
        <v>1018.15</v>
      </c>
      <c r="E45" s="71">
        <v>1536.8035558100792</v>
      </c>
      <c r="F45" s="71">
        <v>14.734985422740527</v>
      </c>
      <c r="G45" s="71">
        <v>67.2018117451062</v>
      </c>
      <c r="H45" s="71">
        <v>10</v>
      </c>
      <c r="I45" s="71">
        <v>0</v>
      </c>
      <c r="J45" s="71">
        <v>0</v>
      </c>
      <c r="K45" s="71">
        <v>0</v>
      </c>
      <c r="L45" s="71">
        <v>12.829237817576011</v>
      </c>
      <c r="M45" s="161">
        <f t="shared" si="4"/>
        <v>2659.719590795502</v>
      </c>
      <c r="N45" s="474"/>
      <c r="O45" s="94"/>
    </row>
    <row r="46" spans="1:15" s="12" customFormat="1" ht="18" customHeight="1">
      <c r="A46" s="24"/>
      <c r="B46" s="25" t="s">
        <v>95</v>
      </c>
      <c r="C46" s="421"/>
      <c r="D46" s="71">
        <v>670.15</v>
      </c>
      <c r="E46" s="71">
        <v>1380.8035558100792</v>
      </c>
      <c r="F46" s="71">
        <v>14.734985422740527</v>
      </c>
      <c r="G46" s="71">
        <v>67.2018117451062</v>
      </c>
      <c r="H46" s="71">
        <v>10</v>
      </c>
      <c r="I46" s="71">
        <v>0</v>
      </c>
      <c r="J46" s="71">
        <v>0</v>
      </c>
      <c r="K46" s="71">
        <v>0</v>
      </c>
      <c r="L46" s="71">
        <v>12.829237817576011</v>
      </c>
      <c r="M46" s="161">
        <f t="shared" si="4"/>
        <v>2155.719590795502</v>
      </c>
      <c r="N46" s="474"/>
      <c r="O46" s="94"/>
    </row>
    <row r="47" spans="1:15" s="12" customFormat="1" ht="18" customHeight="1">
      <c r="A47" s="24"/>
      <c r="B47" s="25" t="s">
        <v>96</v>
      </c>
      <c r="C47" s="421"/>
      <c r="D47" s="71">
        <v>348</v>
      </c>
      <c r="E47" s="71">
        <v>156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161">
        <f t="shared" si="4"/>
        <v>504</v>
      </c>
      <c r="N47" s="474"/>
      <c r="O47" s="94"/>
    </row>
    <row r="48" spans="1:15" s="12" customFormat="1" ht="18" customHeight="1">
      <c r="A48" s="23"/>
      <c r="B48" s="10" t="s">
        <v>110</v>
      </c>
      <c r="C48" s="421"/>
      <c r="D48" s="71">
        <v>2804.38871579</v>
      </c>
      <c r="E48" s="71">
        <v>3664.505829976182</v>
      </c>
      <c r="F48" s="71">
        <v>59</v>
      </c>
      <c r="G48" s="71">
        <v>6.216136089129529</v>
      </c>
      <c r="H48" s="71">
        <v>0.018567263640149937</v>
      </c>
      <c r="I48" s="71">
        <v>0.43032601650354013</v>
      </c>
      <c r="J48" s="71">
        <v>0</v>
      </c>
      <c r="K48" s="71">
        <v>0.13149475218658893</v>
      </c>
      <c r="L48" s="71">
        <v>47.23586885672636</v>
      </c>
      <c r="M48" s="161">
        <f t="shared" si="4"/>
        <v>6581.926938744368</v>
      </c>
      <c r="N48" s="474"/>
      <c r="O48" s="94"/>
    </row>
    <row r="49" spans="1:15" s="12" customFormat="1" ht="18" customHeight="1">
      <c r="A49" s="24"/>
      <c r="B49" s="25" t="s">
        <v>95</v>
      </c>
      <c r="C49" s="421"/>
      <c r="D49" s="71">
        <v>288.27532648</v>
      </c>
      <c r="E49" s="71">
        <v>3644.4925021960903</v>
      </c>
      <c r="F49" s="71">
        <v>59</v>
      </c>
      <c r="G49" s="71">
        <v>6.019197730112453</v>
      </c>
      <c r="H49" s="71">
        <v>0.018567263640149937</v>
      </c>
      <c r="I49" s="71">
        <v>0.43032601650354013</v>
      </c>
      <c r="J49" s="71">
        <v>0</v>
      </c>
      <c r="K49" s="71">
        <v>0</v>
      </c>
      <c r="L49" s="71">
        <v>18.309535089546024</v>
      </c>
      <c r="M49" s="161">
        <f t="shared" si="4"/>
        <v>4016.5454547758923</v>
      </c>
      <c r="N49" s="474"/>
      <c r="O49" s="94"/>
    </row>
    <row r="50" spans="1:15" s="12" customFormat="1" ht="18" customHeight="1">
      <c r="A50" s="24"/>
      <c r="B50" s="25" t="s">
        <v>96</v>
      </c>
      <c r="C50" s="421"/>
      <c r="D50" s="71">
        <v>2516.11338931</v>
      </c>
      <c r="E50" s="71">
        <v>20.01332778009163</v>
      </c>
      <c r="F50" s="71">
        <v>0</v>
      </c>
      <c r="G50" s="71">
        <v>0.19693835901707624</v>
      </c>
      <c r="H50" s="71">
        <v>0</v>
      </c>
      <c r="I50" s="71">
        <v>0</v>
      </c>
      <c r="J50" s="71">
        <v>0</v>
      </c>
      <c r="K50" s="71">
        <v>0.13149475218658893</v>
      </c>
      <c r="L50" s="71">
        <v>28.926333767180342</v>
      </c>
      <c r="M50" s="161">
        <f t="shared" si="4"/>
        <v>2565.3814839684755</v>
      </c>
      <c r="N50" s="474"/>
      <c r="O50" s="94"/>
    </row>
    <row r="51" spans="1:15" s="12" customFormat="1" ht="18" customHeight="1">
      <c r="A51" s="23"/>
      <c r="B51" s="10" t="s">
        <v>104</v>
      </c>
      <c r="C51" s="426"/>
      <c r="D51" s="161">
        <f>+SUM(D48,D45,D42)</f>
        <v>35810.93269492</v>
      </c>
      <c r="E51" s="161">
        <f aca="true" t="shared" si="5" ref="E51:L51">+SUM(E48,E45,E42)</f>
        <v>26090.517230328926</v>
      </c>
      <c r="F51" s="161">
        <f t="shared" si="5"/>
        <v>85.73498542274052</v>
      </c>
      <c r="G51" s="161">
        <f t="shared" si="5"/>
        <v>76.41794783423573</v>
      </c>
      <c r="H51" s="161">
        <f t="shared" si="5"/>
        <v>46.01856726364015</v>
      </c>
      <c r="I51" s="161">
        <f t="shared" si="5"/>
        <v>0.43032601650354013</v>
      </c>
      <c r="J51" s="161">
        <f t="shared" si="5"/>
        <v>0</v>
      </c>
      <c r="K51" s="161">
        <f t="shared" si="5"/>
        <v>0.13149475218658893</v>
      </c>
      <c r="L51" s="161">
        <f t="shared" si="5"/>
        <v>67.06510667430237</v>
      </c>
      <c r="M51" s="161">
        <f t="shared" si="4"/>
        <v>62177.24835321253</v>
      </c>
      <c r="N51" s="474"/>
      <c r="O51" s="94"/>
    </row>
    <row r="52" spans="1:15" s="12" customFormat="1" ht="18" customHeight="1">
      <c r="A52" s="26"/>
      <c r="B52" s="27" t="s">
        <v>159</v>
      </c>
      <c r="C52" s="425"/>
      <c r="D52" s="358"/>
      <c r="E52" s="297"/>
      <c r="F52" s="403"/>
      <c r="G52" s="431"/>
      <c r="H52" s="358"/>
      <c r="I52" s="297"/>
      <c r="J52" s="297"/>
      <c r="K52" s="297"/>
      <c r="L52" s="297"/>
      <c r="M52" s="297"/>
      <c r="N52" s="186"/>
      <c r="O52" s="94"/>
    </row>
    <row r="53" spans="1:15" s="12" customFormat="1" ht="18" customHeight="1">
      <c r="A53" s="23"/>
      <c r="B53" s="10" t="s">
        <v>160</v>
      </c>
      <c r="C53" s="425"/>
      <c r="D53" s="454">
        <v>32074.323749920004</v>
      </c>
      <c r="E53" s="71">
        <v>17695.56113097455</v>
      </c>
      <c r="F53" s="71">
        <v>14.734985422740527</v>
      </c>
      <c r="G53" s="71">
        <v>14.417947834235735</v>
      </c>
      <c r="H53" s="71">
        <v>0.018567263640149937</v>
      </c>
      <c r="I53" s="71">
        <v>0.43032601650354013</v>
      </c>
      <c r="J53" s="71">
        <v>0</v>
      </c>
      <c r="K53" s="71">
        <v>0.13149475218658893</v>
      </c>
      <c r="L53" s="71">
        <v>50.065106674302385</v>
      </c>
      <c r="M53" s="161">
        <f>+SUM(D53:L53)</f>
        <v>49849.68330885817</v>
      </c>
      <c r="N53" s="474"/>
      <c r="O53" s="94"/>
    </row>
    <row r="54" spans="1:15" s="12" customFormat="1" ht="18" customHeight="1">
      <c r="A54" s="23"/>
      <c r="B54" s="10" t="s">
        <v>161</v>
      </c>
      <c r="C54" s="425"/>
      <c r="D54" s="454">
        <v>3737.608945</v>
      </c>
      <c r="E54" s="71">
        <v>8386.956099354371</v>
      </c>
      <c r="F54" s="71">
        <v>71</v>
      </c>
      <c r="G54" s="71">
        <v>62</v>
      </c>
      <c r="H54" s="71">
        <v>46</v>
      </c>
      <c r="I54" s="71">
        <v>0</v>
      </c>
      <c r="J54" s="71">
        <v>0</v>
      </c>
      <c r="K54" s="71">
        <v>0</v>
      </c>
      <c r="L54" s="71">
        <v>17</v>
      </c>
      <c r="M54" s="161">
        <f>+SUM(D54:L54)</f>
        <v>12320.565044354371</v>
      </c>
      <c r="N54" s="474"/>
      <c r="O54" s="94"/>
    </row>
    <row r="55" spans="1:15" s="12" customFormat="1" ht="18" customHeight="1">
      <c r="A55" s="28"/>
      <c r="B55" s="29" t="s">
        <v>162</v>
      </c>
      <c r="C55" s="427"/>
      <c r="D55" s="455">
        <v>0</v>
      </c>
      <c r="E55" s="168">
        <v>8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>
        <v>0</v>
      </c>
      <c r="M55" s="162">
        <f>+SUM(D55:L55)</f>
        <v>8</v>
      </c>
      <c r="N55" s="474"/>
      <c r="O55" s="94"/>
    </row>
    <row r="56" spans="1:15" s="203" customFormat="1" ht="18.75" customHeight="1">
      <c r="A56" s="624" t="s">
        <v>163</v>
      </c>
      <c r="B56" s="644"/>
      <c r="C56" s="644"/>
      <c r="D56" s="644"/>
      <c r="E56" s="644"/>
      <c r="F56" s="644"/>
      <c r="G56" s="644"/>
      <c r="H56" s="644"/>
      <c r="I56" s="644"/>
      <c r="J56" s="644"/>
      <c r="K56" s="644"/>
      <c r="L56" s="644"/>
      <c r="M56" s="644"/>
      <c r="N56" s="477"/>
      <c r="O56" s="94"/>
    </row>
    <row r="57" spans="1:15" s="203" customFormat="1" ht="18" customHeight="1">
      <c r="A57" s="624" t="s">
        <v>164</v>
      </c>
      <c r="B57" s="269"/>
      <c r="C57" s="269"/>
      <c r="M57" s="269"/>
      <c r="N57" s="269"/>
      <c r="O57" s="94"/>
    </row>
    <row r="58" spans="1:15" s="317" customFormat="1" ht="18" customHeight="1">
      <c r="A58" s="624" t="s">
        <v>165</v>
      </c>
      <c r="B58" s="318"/>
      <c r="C58" s="318"/>
      <c r="M58" s="318"/>
      <c r="N58" s="318"/>
      <c r="O58" s="99"/>
    </row>
    <row r="59" spans="1:15" s="317" customFormat="1" ht="18" customHeight="1">
      <c r="A59" s="624" t="s">
        <v>166</v>
      </c>
      <c r="B59" s="318"/>
      <c r="C59" s="318"/>
      <c r="M59" s="318"/>
      <c r="N59" s="318"/>
      <c r="O59" s="99"/>
    </row>
    <row r="60" spans="1:29" s="319" customFormat="1" ht="12.75" customHeight="1">
      <c r="A60" s="322"/>
      <c r="B60" s="318"/>
      <c r="C60" s="318"/>
      <c r="M60" s="225"/>
      <c r="N60" s="225"/>
      <c r="O60" s="601"/>
      <c r="P60" s="95"/>
      <c r="Q60" s="95"/>
      <c r="R60" s="95"/>
      <c r="S60" s="95"/>
      <c r="T60" s="95"/>
      <c r="U60" s="95"/>
      <c r="V60" s="95"/>
      <c r="W60" s="95"/>
      <c r="X60" s="95"/>
      <c r="Y60" s="602"/>
      <c r="Z60" s="95"/>
      <c r="AA60" s="95"/>
      <c r="AB60" s="95"/>
      <c r="AC60" s="95"/>
    </row>
    <row r="61" spans="15:29" s="321" customFormat="1" ht="12">
      <c r="O61" s="275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</row>
    <row r="62" spans="15:29" s="321" customFormat="1" ht="12">
      <c r="O62" s="275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</row>
    <row r="63" spans="15:29" s="321" customFormat="1" ht="12">
      <c r="O63" s="275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</row>
    <row r="64" spans="15:29" s="321" customFormat="1" ht="12">
      <c r="O64" s="275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</row>
    <row r="65" spans="15:29" s="321" customFormat="1" ht="12">
      <c r="O65" s="275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</row>
    <row r="66" ht="12"/>
    <row r="67" ht="12"/>
  </sheetData>
  <sheetProtection/>
  <mergeCells count="17">
    <mergeCell ref="G13:G14"/>
    <mergeCell ref="H13:H14"/>
    <mergeCell ref="I13:I14"/>
    <mergeCell ref="D8:M8"/>
    <mergeCell ref="K13:K14"/>
    <mergeCell ref="M13:M14"/>
    <mergeCell ref="D10:M10"/>
    <mergeCell ref="D12:M12"/>
    <mergeCell ref="D13:D14"/>
    <mergeCell ref="E13:E14"/>
    <mergeCell ref="J13:J14"/>
    <mergeCell ref="L13:L14"/>
    <mergeCell ref="F13:F14"/>
    <mergeCell ref="D3:M3"/>
    <mergeCell ref="D4:M4"/>
    <mergeCell ref="D6:M6"/>
    <mergeCell ref="D7:M7"/>
  </mergeCells>
  <conditionalFormatting sqref="D10:E10">
    <cfRule type="expression" priority="1" dxfId="3" stopIfTrue="1">
      <formula>COUNTA(D16:M55)&lt;&gt;COUNTIF(D16:M55,"&gt;=0")</formula>
    </cfRule>
  </conditionalFormatting>
  <conditionalFormatting sqref="F10">
    <cfRule type="expression" priority="2" dxfId="3" stopIfTrue="1">
      <formula>COUNTA(F16:N55)&lt;&gt;COUNTIF(F16:N55,"&gt;=0")</formula>
    </cfRule>
  </conditionalFormatting>
  <conditionalFormatting sqref="G10">
    <cfRule type="expression" priority="3" dxfId="3" stopIfTrue="1">
      <formula>COUNTA(G16:N55)&lt;&gt;COUNTIF(G16:N55,"&gt;=0")</formula>
    </cfRule>
  </conditionalFormatting>
  <conditionalFormatting sqref="H10">
    <cfRule type="expression" priority="4" dxfId="3" stopIfTrue="1">
      <formula>COUNTA(H16:N55)&lt;&gt;COUNTIF(H16:N55,"&gt;=0")</formula>
    </cfRule>
  </conditionalFormatting>
  <conditionalFormatting sqref="I10">
    <cfRule type="expression" priority="5" dxfId="3" stopIfTrue="1">
      <formula>COUNTA(I16:N55)&lt;&gt;COUNTIF(I16:N55,"&gt;=0")</formula>
    </cfRule>
  </conditionalFormatting>
  <conditionalFormatting sqref="J10">
    <cfRule type="expression" priority="6" dxfId="3" stopIfTrue="1">
      <formula>COUNTA(J16:N55)&lt;&gt;COUNTIF(J16:N55,"&gt;=0")</formula>
    </cfRule>
  </conditionalFormatting>
  <conditionalFormatting sqref="K10">
    <cfRule type="expression" priority="7" dxfId="3" stopIfTrue="1">
      <formula>COUNTA(K16:N55)&lt;&gt;COUNTIF(K16:N55,"&gt;=0")</formula>
    </cfRule>
  </conditionalFormatting>
  <conditionalFormatting sqref="L10">
    <cfRule type="expression" priority="8" dxfId="3" stopIfTrue="1">
      <formula>COUNTA(L16:N55)&lt;&gt;COUNTIF(L16:N55,"&gt;=0")</formula>
    </cfRule>
  </conditionalFormatting>
  <conditionalFormatting sqref="M10">
    <cfRule type="expression" priority="9" dxfId="3" stopIfTrue="1">
      <formula>COUNTA(M16:N55)&lt;&gt;COUNTIF(M16:N55,"&gt;=0")</formula>
    </cfRule>
  </conditionalFormatting>
  <conditionalFormatting sqref="D53:L55 D38:L40">
    <cfRule type="expression" priority="10" dxfId="6" stopIfTrue="1">
      <formula>D38=""</formula>
    </cfRule>
    <cfRule type="expression" priority="11" dxfId="3" stopIfTrue="1">
      <formula>D38&lt;0</formula>
    </cfRule>
    <cfRule type="expression" priority="12" dxfId="3" stopIfTrue="1">
      <formula>NOT(ISNUMBER(D38))</formula>
    </cfRule>
  </conditionalFormatting>
  <conditionalFormatting sqref="M38:M40 D42:M51 M53:M55 D27:M36 D16:M25">
    <cfRule type="expression" priority="13" dxfId="3" stopIfTrue="1">
      <formula>AND(D16&lt;&gt;"",OR(D16&lt;0,NOT(ISNUMBER(D16))))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  <headerFooter alignWithMargins="0">
    <oddFooter>&amp;C2010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outlinePr summaryBelow="0" summaryRight="0"/>
    <pageSetUpPr fitToPage="1"/>
  </sheetPr>
  <dimension ref="A1:AK63"/>
  <sheetViews>
    <sheetView zoomScale="75" zoomScaleNormal="75" zoomScaleSheetLayoutView="70" workbookViewId="0" topLeftCell="A1">
      <pane xSplit="3" ySplit="14" topLeftCell="D15" activePane="bottomRight" state="frozen"/>
      <selection pane="topLeft" activeCell="B8" sqref="B8:M8"/>
      <selection pane="topRight" activeCell="B8" sqref="B8:M8"/>
      <selection pane="bottomLeft" activeCell="B8" sqref="B8:M8"/>
      <selection pane="bottomRight" activeCell="B47" sqref="B47"/>
    </sheetView>
  </sheetViews>
  <sheetFormatPr defaultColWidth="9.00390625" defaultRowHeight="12" zeroHeight="1" outlineLevelCol="1"/>
  <cols>
    <col min="1" max="1" width="2.00390625" style="96" customWidth="1"/>
    <col min="2" max="2" width="33.625" style="96" customWidth="1"/>
    <col min="3" max="3" width="9.375" style="96" customWidth="1"/>
    <col min="4" max="17" width="10.75390625" style="96" customWidth="1"/>
    <col min="18" max="18" width="11.75390625" style="96" customWidth="1"/>
    <col min="19" max="19" width="2.625" style="96" customWidth="1"/>
    <col min="20" max="20" width="19.875" style="96" customWidth="1"/>
    <col min="21" max="36" width="8.00390625" style="96" customWidth="1" outlineLevel="1"/>
    <col min="37" max="39" width="9.125" style="96" customWidth="1"/>
    <col min="40" max="16384" width="0" style="96" hidden="1" customWidth="1"/>
  </cols>
  <sheetData>
    <row r="1" spans="1:36" s="4" customFormat="1" ht="18" customHeight="1">
      <c r="A1" s="1" t="s">
        <v>169</v>
      </c>
      <c r="B1" s="2"/>
      <c r="C1" s="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36" s="4" customFormat="1" ht="18" customHeight="1">
      <c r="A2" s="1"/>
      <c r="B2" s="2"/>
      <c r="C2" s="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s="4" customFormat="1" ht="18" customHeight="1">
      <c r="A3" s="5"/>
      <c r="B3" s="617" t="s">
        <v>51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86"/>
      <c r="T3" s="32"/>
      <c r="U3" s="32"/>
      <c r="V3" s="32"/>
      <c r="W3" s="32"/>
      <c r="X3" s="32"/>
      <c r="Y3" s="86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6" s="4" customFormat="1" ht="18.75">
      <c r="A4" s="6"/>
      <c r="B4" s="617" t="s">
        <v>52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86"/>
      <c r="T4" s="32"/>
      <c r="U4" s="32"/>
      <c r="V4" s="32"/>
      <c r="W4" s="32"/>
      <c r="X4" s="32"/>
      <c r="Y4" s="86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1:36" s="4" customFormat="1" ht="9" customHeight="1">
      <c r="A5" s="6"/>
      <c r="C5" s="50"/>
      <c r="D5" s="32"/>
      <c r="E5" s="32"/>
      <c r="F5" s="32"/>
      <c r="G5" s="32"/>
      <c r="H5" s="287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287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</row>
    <row r="6" spans="1:36" s="4" customFormat="1" ht="18.75">
      <c r="A6" s="5"/>
      <c r="B6" s="617" t="s">
        <v>128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86"/>
      <c r="T6" s="32"/>
      <c r="U6" s="32"/>
      <c r="V6" s="32"/>
      <c r="W6" s="32"/>
      <c r="X6" s="32"/>
      <c r="Y6" s="86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s="4" customFormat="1" ht="18.75">
      <c r="A7" s="9"/>
      <c r="B7" s="617" t="s">
        <v>101</v>
      </c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86"/>
      <c r="T7" s="32"/>
      <c r="U7" s="32"/>
      <c r="V7" s="32"/>
      <c r="W7" s="32"/>
      <c r="X7" s="32"/>
      <c r="Y7" s="86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</row>
    <row r="8" spans="1:37" s="4" customFormat="1" ht="18.75">
      <c r="A8" s="9"/>
      <c r="B8" s="617" t="s">
        <v>79</v>
      </c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86"/>
      <c r="T8" s="20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271"/>
      <c r="AH8" s="271"/>
      <c r="AI8" s="271"/>
      <c r="AJ8" s="203"/>
      <c r="AK8" s="203"/>
    </row>
    <row r="9" spans="1:37" s="4" customFormat="1" ht="8.25" customHeight="1">
      <c r="A9" s="9"/>
      <c r="C9" s="50"/>
      <c r="D9" s="32"/>
      <c r="E9" s="32"/>
      <c r="F9" s="32"/>
      <c r="G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03"/>
      <c r="U9" s="203"/>
      <c r="V9" s="203"/>
      <c r="W9" s="203"/>
      <c r="X9" s="203"/>
      <c r="Y9" s="203"/>
      <c r="Z9" s="203"/>
      <c r="AA9" s="323"/>
      <c r="AB9" s="323"/>
      <c r="AC9" s="323"/>
      <c r="AD9" s="323"/>
      <c r="AE9" s="323"/>
      <c r="AF9" s="323"/>
      <c r="AG9" s="271"/>
      <c r="AH9" s="271"/>
      <c r="AI9" s="271"/>
      <c r="AJ9" s="203"/>
      <c r="AK9" s="203"/>
    </row>
    <row r="10" spans="1:37" s="4" customFormat="1" ht="44.25" customHeight="1">
      <c r="A10" s="9"/>
      <c r="B10" s="86"/>
      <c r="C10" s="86"/>
      <c r="D10" s="670" t="s">
        <v>3</v>
      </c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464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</row>
    <row r="11" spans="1:37" s="12" customFormat="1" ht="6.75" customHeight="1">
      <c r="A11" s="10"/>
      <c r="B11" s="10"/>
      <c r="C11" s="10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7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17"/>
    </row>
    <row r="12" spans="1:37" s="12" customFormat="1" ht="27.75" customHeight="1">
      <c r="A12" s="13"/>
      <c r="B12" s="14" t="s">
        <v>103</v>
      </c>
      <c r="C12" s="15"/>
      <c r="D12" s="615" t="s">
        <v>148</v>
      </c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1"/>
      <c r="S12" s="47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</row>
    <row r="13" spans="1:37" s="12" customFormat="1" ht="27.75" customHeight="1">
      <c r="A13" s="394"/>
      <c r="B13" s="395"/>
      <c r="C13" s="396"/>
      <c r="D13" s="618" t="s">
        <v>15</v>
      </c>
      <c r="E13" s="618" t="s">
        <v>7</v>
      </c>
      <c r="F13" s="618" t="s">
        <v>8</v>
      </c>
      <c r="G13" s="618" t="s">
        <v>9</v>
      </c>
      <c r="H13" s="618" t="s">
        <v>10</v>
      </c>
      <c r="I13" s="618" t="s">
        <v>11</v>
      </c>
      <c r="J13" s="618" t="s">
        <v>17</v>
      </c>
      <c r="K13" s="618" t="s">
        <v>18</v>
      </c>
      <c r="L13" s="618" t="s">
        <v>31</v>
      </c>
      <c r="M13" s="618" t="s">
        <v>20</v>
      </c>
      <c r="N13" s="618" t="s">
        <v>33</v>
      </c>
      <c r="O13" s="618" t="s">
        <v>22</v>
      </c>
      <c r="P13" s="618" t="s">
        <v>30</v>
      </c>
      <c r="Q13" s="668" t="s">
        <v>134</v>
      </c>
      <c r="R13" s="618" t="s">
        <v>104</v>
      </c>
      <c r="S13" s="472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</row>
    <row r="14" spans="1:37" s="12" customFormat="1" ht="27.75" customHeight="1">
      <c r="A14" s="18"/>
      <c r="B14" s="19"/>
      <c r="C14" s="19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69"/>
      <c r="R14" s="612"/>
      <c r="S14" s="472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</row>
    <row r="15" spans="1:37" s="366" customFormat="1" ht="36" customHeight="1">
      <c r="A15" s="363"/>
      <c r="B15" s="364" t="s">
        <v>35</v>
      </c>
      <c r="C15" s="370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473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</row>
    <row r="16" spans="1:37" s="12" customFormat="1" ht="18" customHeight="1">
      <c r="A16" s="23"/>
      <c r="B16" s="10" t="s">
        <v>108</v>
      </c>
      <c r="C16" s="10"/>
      <c r="D16" s="71">
        <v>4359.96920058</v>
      </c>
      <c r="E16" s="71">
        <v>247</v>
      </c>
      <c r="F16" s="71">
        <v>109.38149519</v>
      </c>
      <c r="G16" s="71">
        <v>5</v>
      </c>
      <c r="H16" s="71">
        <v>6.343</v>
      </c>
      <c r="I16" s="71">
        <v>70.624703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33.2</v>
      </c>
      <c r="Q16" s="71">
        <v>252.31251055</v>
      </c>
      <c r="R16" s="161">
        <f>+SUM(D16:Q16)</f>
        <v>5083.8309093200005</v>
      </c>
      <c r="S16" s="474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</row>
    <row r="17" spans="1:37" s="12" customFormat="1" ht="18" customHeight="1">
      <c r="A17" s="24"/>
      <c r="B17" s="25" t="s">
        <v>95</v>
      </c>
      <c r="C17" s="25"/>
      <c r="D17" s="71">
        <v>397.77342</v>
      </c>
      <c r="E17" s="71">
        <v>0</v>
      </c>
      <c r="F17" s="71">
        <v>2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17.428415010000002</v>
      </c>
      <c r="R17" s="161">
        <f aca="true" t="shared" si="0" ref="R17:R25">+SUM(D17:Q17)</f>
        <v>417.20183500999997</v>
      </c>
      <c r="S17" s="474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</row>
    <row r="18" spans="1:37" s="12" customFormat="1" ht="18" customHeight="1">
      <c r="A18" s="24"/>
      <c r="B18" s="25" t="s">
        <v>96</v>
      </c>
      <c r="C18" s="25"/>
      <c r="D18" s="71">
        <v>3961.1957805799993</v>
      </c>
      <c r="E18" s="71">
        <v>247</v>
      </c>
      <c r="F18" s="71">
        <v>107.38149519</v>
      </c>
      <c r="G18" s="71">
        <v>5</v>
      </c>
      <c r="H18" s="71">
        <v>6.343</v>
      </c>
      <c r="I18" s="71">
        <v>70.624703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33.2</v>
      </c>
      <c r="Q18" s="71">
        <v>234.88409554</v>
      </c>
      <c r="R18" s="161">
        <f t="shared" si="0"/>
        <v>4665.62907431</v>
      </c>
      <c r="S18" s="474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</row>
    <row r="19" spans="1:37" s="12" customFormat="1" ht="18" customHeight="1">
      <c r="A19" s="23"/>
      <c r="B19" s="10" t="s">
        <v>109</v>
      </c>
      <c r="C19" s="10"/>
      <c r="D19" s="71">
        <v>14.7647175</v>
      </c>
      <c r="E19" s="71">
        <v>0</v>
      </c>
      <c r="F19" s="71">
        <v>2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2.151</v>
      </c>
      <c r="R19" s="161">
        <f t="shared" si="0"/>
        <v>18.9157175</v>
      </c>
      <c r="S19" s="474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</row>
    <row r="20" spans="1:37" s="12" customFormat="1" ht="18" customHeight="1">
      <c r="A20" s="24"/>
      <c r="B20" s="25" t="s">
        <v>95</v>
      </c>
      <c r="C20" s="25"/>
      <c r="D20" s="71">
        <v>4.7647175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0.151</v>
      </c>
      <c r="R20" s="161">
        <f t="shared" si="0"/>
        <v>4.9157174999999995</v>
      </c>
      <c r="S20" s="474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</row>
    <row r="21" spans="1:37" s="12" customFormat="1" ht="18" customHeight="1">
      <c r="A21" s="24"/>
      <c r="B21" s="25" t="s">
        <v>96</v>
      </c>
      <c r="C21" s="25"/>
      <c r="D21" s="71">
        <v>10</v>
      </c>
      <c r="E21" s="71">
        <v>0</v>
      </c>
      <c r="F21" s="71">
        <v>2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2</v>
      </c>
      <c r="R21" s="161">
        <f t="shared" si="0"/>
        <v>14</v>
      </c>
      <c r="S21" s="474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</row>
    <row r="22" spans="1:37" s="12" customFormat="1" ht="18" customHeight="1">
      <c r="A22" s="23"/>
      <c r="B22" s="10" t="s">
        <v>110</v>
      </c>
      <c r="C22" s="10"/>
      <c r="D22" s="71">
        <v>364.60942065</v>
      </c>
      <c r="E22" s="71">
        <v>10.26383809</v>
      </c>
      <c r="F22" s="71">
        <v>3.46479835</v>
      </c>
      <c r="G22" s="71">
        <v>0.04933206999999999</v>
      </c>
      <c r="H22" s="71">
        <v>0.34857293999999994</v>
      </c>
      <c r="I22" s="71">
        <v>0.3</v>
      </c>
      <c r="J22" s="71">
        <v>0.00071801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65.87426830999999</v>
      </c>
      <c r="R22" s="161">
        <f t="shared" si="0"/>
        <v>444.91094842</v>
      </c>
      <c r="S22" s="474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</row>
    <row r="23" spans="1:37" s="12" customFormat="1" ht="18" customHeight="1">
      <c r="A23" s="24"/>
      <c r="B23" s="25" t="s">
        <v>95</v>
      </c>
      <c r="C23" s="25"/>
      <c r="D23" s="71">
        <v>351.19681923</v>
      </c>
      <c r="E23" s="71">
        <v>10.26383809</v>
      </c>
      <c r="F23" s="71">
        <v>3.46461461</v>
      </c>
      <c r="G23" s="71">
        <v>0.04933206999999999</v>
      </c>
      <c r="H23" s="71">
        <v>0.34857293999999994</v>
      </c>
      <c r="I23" s="71">
        <v>0.3</v>
      </c>
      <c r="J23" s="71">
        <v>0.00071801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4.81426831</v>
      </c>
      <c r="R23" s="161">
        <f t="shared" si="0"/>
        <v>370.43816326</v>
      </c>
      <c r="S23" s="474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</row>
    <row r="24" spans="1:37" s="12" customFormat="1" ht="18" customHeight="1">
      <c r="A24" s="24"/>
      <c r="B24" s="25" t="s">
        <v>96</v>
      </c>
      <c r="C24" s="25"/>
      <c r="D24" s="71">
        <v>13.41260142</v>
      </c>
      <c r="E24" s="71">
        <v>0</v>
      </c>
      <c r="F24" s="71">
        <v>0.00018374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61.06</v>
      </c>
      <c r="R24" s="161">
        <f t="shared" si="0"/>
        <v>74.47278516</v>
      </c>
      <c r="S24" s="474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</row>
    <row r="25" spans="1:37" s="12" customFormat="1" ht="18" customHeight="1">
      <c r="A25" s="23"/>
      <c r="B25" s="10" t="s">
        <v>104</v>
      </c>
      <c r="C25" s="10"/>
      <c r="D25" s="161">
        <f>+SUM(D22,D19,D16)</f>
        <v>4739.34333873</v>
      </c>
      <c r="E25" s="161">
        <f aca="true" t="shared" si="1" ref="E25:P25">+SUM(E22,E19,E16)</f>
        <v>257.26383809</v>
      </c>
      <c r="F25" s="161">
        <f t="shared" si="1"/>
        <v>114.84629353999999</v>
      </c>
      <c r="G25" s="161">
        <f t="shared" si="1"/>
        <v>5.04933207</v>
      </c>
      <c r="H25" s="161">
        <f t="shared" si="1"/>
        <v>6.69157294</v>
      </c>
      <c r="I25" s="161">
        <f t="shared" si="1"/>
        <v>70.924703</v>
      </c>
      <c r="J25" s="161">
        <f t="shared" si="1"/>
        <v>0.00071801</v>
      </c>
      <c r="K25" s="161">
        <f>+SUM(K22,K19,K16)</f>
        <v>0</v>
      </c>
      <c r="L25" s="161">
        <f>+SUM(L22,L19,L16)</f>
        <v>0</v>
      </c>
      <c r="M25" s="161">
        <f>+SUM(M22,M19,M16)</f>
        <v>0</v>
      </c>
      <c r="N25" s="161">
        <f>+SUM(N22,N19,N16)</f>
        <v>0</v>
      </c>
      <c r="O25" s="161">
        <f t="shared" si="1"/>
        <v>0</v>
      </c>
      <c r="P25" s="161">
        <f t="shared" si="1"/>
        <v>33.2</v>
      </c>
      <c r="Q25" s="161">
        <f>+SUM(Q22,Q19,Q16)</f>
        <v>320.33777886</v>
      </c>
      <c r="R25" s="161">
        <f t="shared" si="0"/>
        <v>5547.6575752399995</v>
      </c>
      <c r="S25" s="474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</row>
    <row r="26" spans="1:37" s="366" customFormat="1" ht="36" customHeight="1">
      <c r="A26" s="363"/>
      <c r="B26" s="364" t="s">
        <v>193</v>
      </c>
      <c r="C26" s="370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475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</row>
    <row r="27" spans="1:37" s="12" customFormat="1" ht="18" customHeight="1">
      <c r="A27" s="23"/>
      <c r="B27" s="10" t="s">
        <v>108</v>
      </c>
      <c r="C27" s="10"/>
      <c r="D27" s="71">
        <v>23.59651</v>
      </c>
      <c r="E27" s="71">
        <v>0</v>
      </c>
      <c r="F27" s="71">
        <v>5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1.5902342200000001</v>
      </c>
      <c r="R27" s="161">
        <f>+SUM(D27:Q27)</f>
        <v>30.186744219999998</v>
      </c>
      <c r="S27" s="474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</row>
    <row r="28" spans="1:37" s="12" customFormat="1" ht="18" customHeight="1">
      <c r="A28" s="24"/>
      <c r="B28" s="25" t="s">
        <v>95</v>
      </c>
      <c r="C28" s="10"/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161">
        <f aca="true" t="shared" si="2" ref="R28:R36">+SUM(D28:Q28)</f>
        <v>0</v>
      </c>
      <c r="S28" s="474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</row>
    <row r="29" spans="1:37" s="12" customFormat="1" ht="18" customHeight="1">
      <c r="A29" s="24"/>
      <c r="B29" s="25" t="s">
        <v>96</v>
      </c>
      <c r="C29" s="25"/>
      <c r="D29" s="71">
        <v>23.59651</v>
      </c>
      <c r="E29" s="71">
        <v>0</v>
      </c>
      <c r="F29" s="71">
        <v>5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1.5902342200000001</v>
      </c>
      <c r="R29" s="161">
        <f t="shared" si="2"/>
        <v>30.186744219999998</v>
      </c>
      <c r="S29" s="474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</row>
    <row r="30" spans="1:37" s="12" customFormat="1" ht="18" customHeight="1">
      <c r="A30" s="23"/>
      <c r="B30" s="10" t="s">
        <v>109</v>
      </c>
      <c r="C30" s="10"/>
      <c r="D30" s="71">
        <v>1.5</v>
      </c>
      <c r="E30" s="71">
        <v>0</v>
      </c>
      <c r="F30" s="71">
        <v>0</v>
      </c>
      <c r="G30" s="71">
        <v>0</v>
      </c>
      <c r="H30" s="71">
        <v>1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0.03421424</v>
      </c>
      <c r="R30" s="161">
        <f t="shared" si="2"/>
        <v>2.53421424</v>
      </c>
      <c r="S30" s="474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</row>
    <row r="31" spans="1:37" s="12" customFormat="1" ht="18" customHeight="1">
      <c r="A31" s="24"/>
      <c r="B31" s="25" t="s">
        <v>95</v>
      </c>
      <c r="C31" s="10"/>
      <c r="D31" s="71">
        <v>1</v>
      </c>
      <c r="E31" s="71">
        <v>0</v>
      </c>
      <c r="F31" s="71">
        <v>0</v>
      </c>
      <c r="G31" s="71">
        <v>0</v>
      </c>
      <c r="H31" s="71">
        <v>1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0.03421424</v>
      </c>
      <c r="R31" s="161">
        <f t="shared" si="2"/>
        <v>2.03421424</v>
      </c>
      <c r="S31" s="474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</row>
    <row r="32" spans="1:37" s="12" customFormat="1" ht="18" customHeight="1">
      <c r="A32" s="24"/>
      <c r="B32" s="25" t="s">
        <v>96</v>
      </c>
      <c r="C32" s="25"/>
      <c r="D32" s="71">
        <v>0.5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161">
        <f t="shared" si="2"/>
        <v>0.5</v>
      </c>
      <c r="S32" s="474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</row>
    <row r="33" spans="1:37" s="12" customFormat="1" ht="18" customHeight="1">
      <c r="A33" s="23"/>
      <c r="B33" s="10" t="s">
        <v>110</v>
      </c>
      <c r="C33" s="10"/>
      <c r="D33" s="71">
        <v>753.53677198</v>
      </c>
      <c r="E33" s="71">
        <v>1</v>
      </c>
      <c r="F33" s="71">
        <v>2.00844372</v>
      </c>
      <c r="G33" s="71">
        <v>0.0050259499999999995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0.23150784</v>
      </c>
      <c r="R33" s="161">
        <f t="shared" si="2"/>
        <v>756.7817494899999</v>
      </c>
      <c r="S33" s="474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</row>
    <row r="34" spans="1:37" s="12" customFormat="1" ht="18" customHeight="1">
      <c r="A34" s="24"/>
      <c r="B34" s="25" t="s">
        <v>95</v>
      </c>
      <c r="C34" s="10"/>
      <c r="D34" s="71">
        <v>752.65875119</v>
      </c>
      <c r="E34" s="71">
        <v>0</v>
      </c>
      <c r="F34" s="71">
        <v>2.00844372</v>
      </c>
      <c r="G34" s="71">
        <v>0.0050259499999999995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0.10648441</v>
      </c>
      <c r="R34" s="161">
        <f t="shared" si="2"/>
        <v>754.7787052699999</v>
      </c>
      <c r="S34" s="474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</row>
    <row r="35" spans="1:37" s="12" customFormat="1" ht="18" customHeight="1">
      <c r="A35" s="24"/>
      <c r="B35" s="25" t="s">
        <v>96</v>
      </c>
      <c r="C35" s="25"/>
      <c r="D35" s="71">
        <v>0.8780207900000001</v>
      </c>
      <c r="E35" s="71">
        <v>1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0.12502343</v>
      </c>
      <c r="R35" s="161">
        <f t="shared" si="2"/>
        <v>2.00304422</v>
      </c>
      <c r="S35" s="474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</row>
    <row r="36" spans="1:37" s="12" customFormat="1" ht="18" customHeight="1">
      <c r="A36" s="23"/>
      <c r="B36" s="10" t="s">
        <v>104</v>
      </c>
      <c r="C36" s="10"/>
      <c r="D36" s="161">
        <f>+SUM(D33,D30,D27)</f>
        <v>778.63328198</v>
      </c>
      <c r="E36" s="161">
        <f aca="true" t="shared" si="3" ref="E36:P36">+SUM(E33,E30,E27)</f>
        <v>1</v>
      </c>
      <c r="F36" s="161">
        <f t="shared" si="3"/>
        <v>7.00844372</v>
      </c>
      <c r="G36" s="161">
        <f t="shared" si="3"/>
        <v>0.0050259499999999995</v>
      </c>
      <c r="H36" s="161">
        <f t="shared" si="3"/>
        <v>1</v>
      </c>
      <c r="I36" s="161">
        <f t="shared" si="3"/>
        <v>0</v>
      </c>
      <c r="J36" s="161">
        <f t="shared" si="3"/>
        <v>0</v>
      </c>
      <c r="K36" s="161">
        <f>+SUM(K33,K30,K27)</f>
        <v>0</v>
      </c>
      <c r="L36" s="161">
        <f>+SUM(L33,L30,L27)</f>
        <v>0</v>
      </c>
      <c r="M36" s="161">
        <f>+SUM(M33,M30,M27)</f>
        <v>0</v>
      </c>
      <c r="N36" s="161">
        <f>+SUM(N33,N30,N27)</f>
        <v>0</v>
      </c>
      <c r="O36" s="161">
        <f t="shared" si="3"/>
        <v>0</v>
      </c>
      <c r="P36" s="161">
        <f t="shared" si="3"/>
        <v>0</v>
      </c>
      <c r="Q36" s="161">
        <f>+SUM(Q33,Q30,Q27)</f>
        <v>1.8559563000000001</v>
      </c>
      <c r="R36" s="161">
        <f t="shared" si="2"/>
        <v>789.50270795</v>
      </c>
      <c r="S36" s="474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</row>
    <row r="37" spans="1:37" s="12" customFormat="1" ht="18" customHeight="1">
      <c r="A37" s="26"/>
      <c r="B37" s="27" t="s">
        <v>159</v>
      </c>
      <c r="C37" s="27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315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</row>
    <row r="38" spans="1:37" s="12" customFormat="1" ht="18" customHeight="1">
      <c r="A38" s="23"/>
      <c r="B38" s="10" t="s">
        <v>160</v>
      </c>
      <c r="C38" s="10"/>
      <c r="D38" s="71">
        <v>649.96717158</v>
      </c>
      <c r="E38" s="71">
        <v>1</v>
      </c>
      <c r="F38" s="71">
        <v>7.00844372</v>
      </c>
      <c r="G38" s="71">
        <v>0.0050259499999999995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1.8559563000000003</v>
      </c>
      <c r="R38" s="161">
        <f>+SUM(D38:Q38)</f>
        <v>659.83659755</v>
      </c>
      <c r="S38" s="474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</row>
    <row r="39" spans="1:37" s="12" customFormat="1" ht="18" customHeight="1">
      <c r="A39" s="23"/>
      <c r="B39" s="10" t="s">
        <v>161</v>
      </c>
      <c r="C39" s="10"/>
      <c r="D39" s="71">
        <v>128.0696004</v>
      </c>
      <c r="E39" s="71">
        <v>0</v>
      </c>
      <c r="F39" s="71">
        <v>0</v>
      </c>
      <c r="G39" s="71">
        <v>0</v>
      </c>
      <c r="H39" s="71">
        <v>1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161">
        <f>+SUM(D39:Q39)</f>
        <v>129.0696004</v>
      </c>
      <c r="S39" s="474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</row>
    <row r="40" spans="1:37" s="12" customFormat="1" ht="18" customHeight="1">
      <c r="A40" s="23"/>
      <c r="B40" s="10" t="s">
        <v>162</v>
      </c>
      <c r="C40" s="10"/>
      <c r="D40" s="71">
        <v>0.59651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161">
        <f>+SUM(D40:Q40)</f>
        <v>0.59651</v>
      </c>
      <c r="S40" s="474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</row>
    <row r="41" spans="1:37" s="366" customFormat="1" ht="36" customHeight="1">
      <c r="A41" s="363"/>
      <c r="B41" s="364" t="s">
        <v>194</v>
      </c>
      <c r="C41" s="370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9"/>
      <c r="S41" s="478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</row>
    <row r="42" spans="1:37" s="12" customFormat="1" ht="18" customHeight="1">
      <c r="A42" s="23"/>
      <c r="B42" s="10" t="s">
        <v>108</v>
      </c>
      <c r="C42" s="10"/>
      <c r="D42" s="71">
        <v>18694.35528</v>
      </c>
      <c r="E42" s="71">
        <v>161.31551503999998</v>
      </c>
      <c r="F42" s="71">
        <v>220</v>
      </c>
      <c r="G42" s="71">
        <v>367.70096644</v>
      </c>
      <c r="H42" s="71">
        <v>115.26698354</v>
      </c>
      <c r="I42" s="71">
        <v>52.5963316</v>
      </c>
      <c r="J42" s="71">
        <v>105.36876793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9.72568849</v>
      </c>
      <c r="Q42" s="71">
        <v>852.21857161</v>
      </c>
      <c r="R42" s="161">
        <f>+SUM(D42:Q42)</f>
        <v>20578.548104650003</v>
      </c>
      <c r="S42" s="474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</row>
    <row r="43" spans="1:37" s="12" customFormat="1" ht="18" customHeight="1">
      <c r="A43" s="24"/>
      <c r="B43" s="25" t="s">
        <v>95</v>
      </c>
      <c r="C43" s="25"/>
      <c r="D43" s="71">
        <v>307.3488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9.962845360000001</v>
      </c>
      <c r="R43" s="161">
        <f aca="true" t="shared" si="4" ref="R43:R51">+SUM(D43:Q43)</f>
        <v>317.31164536</v>
      </c>
      <c r="S43" s="474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</row>
    <row r="44" spans="1:37" s="12" customFormat="1" ht="18" customHeight="1">
      <c r="A44" s="24"/>
      <c r="B44" s="25" t="s">
        <v>96</v>
      </c>
      <c r="C44" s="25"/>
      <c r="D44" s="71">
        <v>18387.00648</v>
      </c>
      <c r="E44" s="71">
        <v>161.31551503999998</v>
      </c>
      <c r="F44" s="71">
        <v>220</v>
      </c>
      <c r="G44" s="71">
        <v>367.70096644</v>
      </c>
      <c r="H44" s="71">
        <v>115.26698354</v>
      </c>
      <c r="I44" s="71">
        <v>52.5963316</v>
      </c>
      <c r="J44" s="71">
        <v>105.36876793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9.72568849</v>
      </c>
      <c r="Q44" s="71">
        <v>842.25572625</v>
      </c>
      <c r="R44" s="161">
        <f t="shared" si="4"/>
        <v>20261.236459290005</v>
      </c>
      <c r="S44" s="474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</row>
    <row r="45" spans="1:37" s="12" customFormat="1" ht="18" customHeight="1">
      <c r="A45" s="23"/>
      <c r="B45" s="10" t="s">
        <v>109</v>
      </c>
      <c r="C45" s="10"/>
      <c r="D45" s="71">
        <v>179.86926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5</v>
      </c>
      <c r="R45" s="161">
        <f t="shared" si="4"/>
        <v>184.86926</v>
      </c>
      <c r="S45" s="474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</row>
    <row r="46" spans="1:37" s="12" customFormat="1" ht="18" customHeight="1">
      <c r="A46" s="24"/>
      <c r="B46" s="25" t="s">
        <v>95</v>
      </c>
      <c r="C46" s="25"/>
      <c r="D46" s="71">
        <v>159.86926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1</v>
      </c>
      <c r="R46" s="161">
        <f t="shared" si="4"/>
        <v>160.86926</v>
      </c>
      <c r="S46" s="474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</row>
    <row r="47" spans="1:37" s="12" customFormat="1" ht="18" customHeight="1">
      <c r="A47" s="24"/>
      <c r="B47" s="25" t="s">
        <v>96</v>
      </c>
      <c r="C47" s="25"/>
      <c r="D47" s="71">
        <v>20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4</v>
      </c>
      <c r="R47" s="161">
        <f t="shared" si="4"/>
        <v>24</v>
      </c>
      <c r="S47" s="474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</row>
    <row r="48" spans="1:37" s="12" customFormat="1" ht="18" customHeight="1">
      <c r="A48" s="23"/>
      <c r="B48" s="10" t="s">
        <v>110</v>
      </c>
      <c r="C48" s="10"/>
      <c r="D48" s="71">
        <v>180.192878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16.48142816</v>
      </c>
      <c r="R48" s="161">
        <f t="shared" si="4"/>
        <v>196.67430616000001</v>
      </c>
      <c r="S48" s="474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</row>
    <row r="49" spans="1:37" s="12" customFormat="1" ht="18" customHeight="1">
      <c r="A49" s="24"/>
      <c r="B49" s="25" t="s">
        <v>95</v>
      </c>
      <c r="C49" s="25"/>
      <c r="D49" s="71">
        <v>67.192878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7</v>
      </c>
      <c r="R49" s="161">
        <f t="shared" si="4"/>
        <v>74.192878</v>
      </c>
      <c r="S49" s="474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</row>
    <row r="50" spans="1:37" s="12" customFormat="1" ht="18" customHeight="1">
      <c r="A50" s="24"/>
      <c r="B50" s="25" t="s">
        <v>96</v>
      </c>
      <c r="C50" s="25"/>
      <c r="D50" s="71">
        <v>113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9.48142816</v>
      </c>
      <c r="R50" s="161">
        <f t="shared" si="4"/>
        <v>122.48142816000001</v>
      </c>
      <c r="S50" s="474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</row>
    <row r="51" spans="1:37" s="12" customFormat="1" ht="18" customHeight="1">
      <c r="A51" s="23"/>
      <c r="B51" s="10" t="s">
        <v>104</v>
      </c>
      <c r="C51" s="10"/>
      <c r="D51" s="161">
        <f>+SUM(D48,D45,D42)</f>
        <v>19054.417418</v>
      </c>
      <c r="E51" s="161">
        <f aca="true" t="shared" si="5" ref="E51:P51">+SUM(E48,E45,E42)</f>
        <v>161.31551503999998</v>
      </c>
      <c r="F51" s="161">
        <f t="shared" si="5"/>
        <v>220</v>
      </c>
      <c r="G51" s="161">
        <f t="shared" si="5"/>
        <v>367.70096644</v>
      </c>
      <c r="H51" s="161">
        <f t="shared" si="5"/>
        <v>115.26698354</v>
      </c>
      <c r="I51" s="161">
        <f t="shared" si="5"/>
        <v>52.5963316</v>
      </c>
      <c r="J51" s="161">
        <f t="shared" si="5"/>
        <v>105.36876793</v>
      </c>
      <c r="K51" s="161">
        <f>+SUM(K48,K45,K42)</f>
        <v>0</v>
      </c>
      <c r="L51" s="161">
        <f>+SUM(L48,L45,L42)</f>
        <v>0</v>
      </c>
      <c r="M51" s="161">
        <f>+SUM(M48,M45,M42)</f>
        <v>0</v>
      </c>
      <c r="N51" s="161">
        <f>+SUM(N48,N45,N42)</f>
        <v>0</v>
      </c>
      <c r="O51" s="161">
        <f t="shared" si="5"/>
        <v>0</v>
      </c>
      <c r="P51" s="161">
        <f t="shared" si="5"/>
        <v>9.72568849</v>
      </c>
      <c r="Q51" s="161">
        <f>+SUM(Q48,Q45,Q42)</f>
        <v>873.69999977</v>
      </c>
      <c r="R51" s="161">
        <f t="shared" si="4"/>
        <v>20960.091670810005</v>
      </c>
      <c r="S51" s="474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</row>
    <row r="52" spans="1:37" s="12" customFormat="1" ht="18" customHeight="1">
      <c r="A52" s="26"/>
      <c r="B52" s="27" t="s">
        <v>159</v>
      </c>
      <c r="C52" s="27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315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</row>
    <row r="53" spans="1:37" s="12" customFormat="1" ht="18" customHeight="1">
      <c r="A53" s="23"/>
      <c r="B53" s="10" t="s">
        <v>160</v>
      </c>
      <c r="C53" s="10"/>
      <c r="D53" s="71">
        <v>17771.417418</v>
      </c>
      <c r="E53" s="71">
        <v>161.31551503999998</v>
      </c>
      <c r="F53" s="71">
        <v>220</v>
      </c>
      <c r="G53" s="71">
        <v>367.70096644</v>
      </c>
      <c r="H53" s="71">
        <v>115.26698354</v>
      </c>
      <c r="I53" s="71">
        <v>52.5963316</v>
      </c>
      <c r="J53" s="71">
        <v>105.36876793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9.72568849</v>
      </c>
      <c r="Q53" s="71">
        <v>857.69999977</v>
      </c>
      <c r="R53" s="161">
        <f>+SUM(D53:Q53)</f>
        <v>19661.091670810005</v>
      </c>
      <c r="S53" s="474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</row>
    <row r="54" spans="1:37" s="12" customFormat="1" ht="18" customHeight="1">
      <c r="A54" s="23"/>
      <c r="B54" s="10" t="s">
        <v>161</v>
      </c>
      <c r="C54" s="10"/>
      <c r="D54" s="71">
        <v>1283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16</v>
      </c>
      <c r="R54" s="161">
        <f>+SUM(D54:Q54)</f>
        <v>1299</v>
      </c>
      <c r="S54" s="474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</row>
    <row r="55" spans="1:37" s="12" customFormat="1" ht="18" customHeight="1">
      <c r="A55" s="28"/>
      <c r="B55" s="29" t="s">
        <v>162</v>
      </c>
      <c r="C55" s="29"/>
      <c r="D55" s="168">
        <v>0</v>
      </c>
      <c r="E55" s="168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>
        <v>0</v>
      </c>
      <c r="M55" s="168">
        <v>0</v>
      </c>
      <c r="N55" s="168">
        <v>0</v>
      </c>
      <c r="O55" s="168">
        <v>0</v>
      </c>
      <c r="P55" s="168">
        <v>0</v>
      </c>
      <c r="Q55" s="168">
        <v>0</v>
      </c>
      <c r="R55" s="162">
        <f>+SUM(D55:Q55)</f>
        <v>0</v>
      </c>
      <c r="S55" s="474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</row>
    <row r="56" spans="1:37" s="203" customFormat="1" ht="21" customHeight="1">
      <c r="A56" s="10" t="s">
        <v>163</v>
      </c>
      <c r="B56" s="644"/>
      <c r="C56" s="644"/>
      <c r="D56" s="644"/>
      <c r="E56" s="644"/>
      <c r="F56" s="644"/>
      <c r="G56" s="644"/>
      <c r="H56" s="644"/>
      <c r="I56" s="644"/>
      <c r="J56" s="644"/>
      <c r="K56" s="644"/>
      <c r="L56" s="644"/>
      <c r="M56" s="644"/>
      <c r="N56" s="644"/>
      <c r="O56" s="644"/>
      <c r="P56" s="644"/>
      <c r="Q56" s="644"/>
      <c r="R56" s="644"/>
      <c r="S56" s="477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</row>
    <row r="57" spans="1:37" s="203" customFormat="1" ht="18">
      <c r="A57" s="10" t="s">
        <v>167</v>
      </c>
      <c r="B57" s="214"/>
      <c r="C57" s="214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271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</row>
    <row r="58" spans="1:37" s="203" customFormat="1" ht="18">
      <c r="A58" s="10" t="s">
        <v>168</v>
      </c>
      <c r="B58" s="214"/>
      <c r="C58" s="214"/>
      <c r="J58" s="323"/>
      <c r="K58" s="323"/>
      <c r="L58" s="323"/>
      <c r="M58" s="323"/>
      <c r="N58" s="323"/>
      <c r="O58" s="323"/>
      <c r="P58" s="323"/>
      <c r="Q58" s="271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</row>
    <row r="59" spans="1:37" s="203" customFormat="1" ht="15">
      <c r="A59" s="10" t="s">
        <v>166</v>
      </c>
      <c r="B59" s="214"/>
      <c r="C59" s="214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</row>
    <row r="60" spans="1:37" s="317" customFormat="1" ht="18" customHeight="1">
      <c r="A60" s="324"/>
      <c r="B60" s="324"/>
      <c r="C60" s="324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</row>
    <row r="61" spans="20:37" s="321" customFormat="1" ht="12"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</row>
    <row r="62" spans="20:37" s="321" customFormat="1" ht="12"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</row>
    <row r="63" spans="20:37" s="321" customFormat="1" ht="12"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</row>
    <row r="64" ht="12"/>
    <row r="65" ht="12"/>
  </sheetData>
  <sheetProtection/>
  <mergeCells count="22">
    <mergeCell ref="D12:R12"/>
    <mergeCell ref="D10:R10"/>
    <mergeCell ref="D13:D14"/>
    <mergeCell ref="E13:E14"/>
    <mergeCell ref="F13:F14"/>
    <mergeCell ref="G13:G14"/>
    <mergeCell ref="H13:H14"/>
    <mergeCell ref="I13:I14"/>
    <mergeCell ref="B3:R3"/>
    <mergeCell ref="B4:R4"/>
    <mergeCell ref="B6:R6"/>
    <mergeCell ref="B7:R7"/>
    <mergeCell ref="B8:R8"/>
    <mergeCell ref="K13:K14"/>
    <mergeCell ref="L13:L14"/>
    <mergeCell ref="O13:O14"/>
    <mergeCell ref="M13:M14"/>
    <mergeCell ref="N13:N14"/>
    <mergeCell ref="R13:R14"/>
    <mergeCell ref="Q13:Q14"/>
    <mergeCell ref="P13:P14"/>
    <mergeCell ref="J13:J14"/>
  </mergeCells>
  <conditionalFormatting sqref="D38:Q40 D53:Q55">
    <cfRule type="expression" priority="1" dxfId="6" stopIfTrue="1">
      <formula>D38=""</formula>
    </cfRule>
    <cfRule type="expression" priority="2" dxfId="3" stopIfTrue="1">
      <formula>D38&lt;0</formula>
    </cfRule>
    <cfRule type="expression" priority="3" dxfId="3" stopIfTrue="1">
      <formula>NOT(ISNUMBER(D38))</formula>
    </cfRule>
  </conditionalFormatting>
  <conditionalFormatting sqref="R38:R40 D27:R36 D42:R51 R53:R55 D16:R25">
    <cfRule type="expression" priority="4" dxfId="3" stopIfTrue="1">
      <formula>AND(D16&lt;&gt;"",OR(D16&lt;0,NOT(ISNUMBER(D16))))</formula>
    </cfRule>
  </conditionalFormatting>
  <conditionalFormatting sqref="D10:E10">
    <cfRule type="expression" priority="5" dxfId="3" stopIfTrue="1">
      <formula>COUNTA(D16:R55)&lt;&gt;COUNTIF(D16:R55,"&gt;=0")</formula>
    </cfRule>
  </conditionalFormatting>
  <conditionalFormatting sqref="F10">
    <cfRule type="expression" priority="6" dxfId="3" stopIfTrue="1">
      <formula>COUNTA(F16:S55)&lt;&gt;COUNTIF(F16:S55,"&gt;=0")</formula>
    </cfRule>
  </conditionalFormatting>
  <conditionalFormatting sqref="G10">
    <cfRule type="expression" priority="7" dxfId="3" stopIfTrue="1">
      <formula>COUNTA(G16:S55)&lt;&gt;COUNTIF(G16:S55,"&gt;=0")</formula>
    </cfRule>
  </conditionalFormatting>
  <conditionalFormatting sqref="H10">
    <cfRule type="expression" priority="8" dxfId="3" stopIfTrue="1">
      <formula>COUNTA(H16:S55)&lt;&gt;COUNTIF(H16:S55,"&gt;=0")</formula>
    </cfRule>
  </conditionalFormatting>
  <conditionalFormatting sqref="I10">
    <cfRule type="expression" priority="9" dxfId="3" stopIfTrue="1">
      <formula>COUNTA(I16:S55)&lt;&gt;COUNTIF(I16:S55,"&gt;=0")</formula>
    </cfRule>
  </conditionalFormatting>
  <conditionalFormatting sqref="J10">
    <cfRule type="expression" priority="10" dxfId="3" stopIfTrue="1">
      <formula>COUNTA(J16:S55)&lt;&gt;COUNTIF(J16:S55,"&gt;=0")</formula>
    </cfRule>
  </conditionalFormatting>
  <conditionalFormatting sqref="K10">
    <cfRule type="expression" priority="11" dxfId="3" stopIfTrue="1">
      <formula>COUNTA(K16:S55)&lt;&gt;COUNTIF(K16:S55,"&gt;=0")</formula>
    </cfRule>
  </conditionalFormatting>
  <conditionalFormatting sqref="L10">
    <cfRule type="expression" priority="12" dxfId="3" stopIfTrue="1">
      <formula>COUNTA(L16:S55)&lt;&gt;COUNTIF(L16:S55,"&gt;=0")</formula>
    </cfRule>
  </conditionalFormatting>
  <conditionalFormatting sqref="M10">
    <cfRule type="expression" priority="13" dxfId="3" stopIfTrue="1">
      <formula>COUNTA(M16:S55)&lt;&gt;COUNTIF(M16:S55,"&gt;=0")</formula>
    </cfRule>
  </conditionalFormatting>
  <conditionalFormatting sqref="N10">
    <cfRule type="expression" priority="14" dxfId="3" stopIfTrue="1">
      <formula>COUNTA(N16:S55)&lt;&gt;COUNTIF(N16:S55,"&gt;=0")</formula>
    </cfRule>
  </conditionalFormatting>
  <conditionalFormatting sqref="O10">
    <cfRule type="expression" priority="15" dxfId="3" stopIfTrue="1">
      <formula>COUNTA(O16:S55)&lt;&gt;COUNTIF(O16:S55,"&gt;=0")</formula>
    </cfRule>
  </conditionalFormatting>
  <conditionalFormatting sqref="P10">
    <cfRule type="expression" priority="16" dxfId="3" stopIfTrue="1">
      <formula>COUNTA(P16:S55)&lt;&gt;COUNTIF(P16:S55,"&gt;=0")</formula>
    </cfRule>
  </conditionalFormatting>
  <conditionalFormatting sqref="Q10">
    <cfRule type="expression" priority="17" dxfId="3" stopIfTrue="1">
      <formula>COUNTA(Q16:S55)&lt;&gt;COUNTIF(Q16:S55,"&gt;=0")</formula>
    </cfRule>
  </conditionalFormatting>
  <conditionalFormatting sqref="R10">
    <cfRule type="expression" priority="18" dxfId="3" stopIfTrue="1">
      <formula>COUNTA(R16:S55)&lt;&gt;COUNTIF(R16:S55,"&gt;=0")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7" r:id="rId1"/>
  <headerFooter alignWithMargins="0">
    <oddFooter>&amp;C2010 Triennial Central Bank Survey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outlinePr summaryBelow="0" summaryRight="0"/>
    <pageSetUpPr fitToPage="1"/>
  </sheetPr>
  <dimension ref="A1:AK64"/>
  <sheetViews>
    <sheetView zoomScale="75" zoomScaleNormal="75" workbookViewId="0" topLeftCell="A1">
      <pane xSplit="3" ySplit="14" topLeftCell="D15" activePane="bottomRight" state="frozen"/>
      <selection pane="topLeft" activeCell="B8" sqref="B8:M8"/>
      <selection pane="topRight" activeCell="B8" sqref="B8:M8"/>
      <selection pane="bottomLeft" activeCell="B8" sqref="B8:M8"/>
      <selection pane="bottomRight" activeCell="C51" sqref="C51"/>
    </sheetView>
  </sheetViews>
  <sheetFormatPr defaultColWidth="9.00390625" defaultRowHeight="12" zeroHeight="1" outlineLevelCol="1"/>
  <cols>
    <col min="1" max="1" width="2.00390625" style="33" customWidth="1"/>
    <col min="2" max="2" width="31.00390625" style="33" customWidth="1"/>
    <col min="3" max="3" width="13.00390625" style="33" customWidth="1"/>
    <col min="4" max="15" width="10.75390625" style="33" customWidth="1"/>
    <col min="16" max="16" width="14.125" style="33" customWidth="1"/>
    <col min="17" max="17" width="12.375" style="33" customWidth="1"/>
    <col min="18" max="18" width="2.875" style="33" customWidth="1"/>
    <col min="19" max="19" width="20.125" style="33" customWidth="1"/>
    <col min="20" max="27" width="8.125" style="33" customWidth="1" outlineLevel="1"/>
    <col min="28" max="28" width="10.25390625" style="33" bestFit="1" customWidth="1" outlineLevel="1"/>
    <col min="29" max="35" width="8.125" style="33" customWidth="1" outlineLevel="1"/>
    <col min="36" max="36" width="13.75390625" style="33" bestFit="1" customWidth="1" outlineLevel="1"/>
    <col min="37" max="39" width="9.125" style="33" customWidth="1"/>
    <col min="40" max="16384" width="0" style="33" hidden="1" customWidth="1"/>
  </cols>
  <sheetData>
    <row r="1" spans="1:36" s="4" customFormat="1" ht="18" customHeight="1">
      <c r="A1" s="1" t="s">
        <v>170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4" customFormat="1" ht="18" customHeigh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18" customHeight="1">
      <c r="A3" s="5"/>
      <c r="B3" s="617" t="s">
        <v>51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86"/>
      <c r="S3" s="78"/>
      <c r="T3" s="7"/>
      <c r="U3" s="1"/>
      <c r="V3" s="36"/>
      <c r="W3" s="36"/>
      <c r="X3" s="86"/>
      <c r="Y3" s="74"/>
      <c r="Z3" s="84"/>
      <c r="AA3" s="84"/>
      <c r="AB3" s="85"/>
      <c r="AC3" s="85"/>
      <c r="AD3" s="85"/>
      <c r="AE3" s="85"/>
      <c r="AF3" s="85"/>
      <c r="AG3" s="85"/>
      <c r="AH3" s="85"/>
      <c r="AI3" s="85"/>
      <c r="AJ3" s="85"/>
    </row>
    <row r="4" spans="1:36" s="4" customFormat="1" ht="18.75">
      <c r="A4" s="6"/>
      <c r="B4" s="617" t="s">
        <v>52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86"/>
      <c r="S4" s="82"/>
      <c r="T4" s="80"/>
      <c r="U4" s="82"/>
      <c r="V4" s="82"/>
      <c r="W4" s="82"/>
      <c r="X4" s="86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</row>
    <row r="5" spans="1:36" s="4" customFormat="1" ht="9" customHeight="1">
      <c r="A5" s="6"/>
      <c r="C5" s="50"/>
      <c r="D5" s="80"/>
      <c r="E5" s="82"/>
      <c r="F5" s="82"/>
      <c r="G5" s="82"/>
      <c r="H5" s="28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0"/>
      <c r="U5" s="82"/>
      <c r="V5" s="82"/>
      <c r="W5" s="82"/>
      <c r="X5" s="287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</row>
    <row r="6" spans="1:36" s="4" customFormat="1" ht="18.75">
      <c r="A6" s="5"/>
      <c r="B6" s="617" t="s">
        <v>128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86"/>
      <c r="T6" s="76"/>
      <c r="U6" s="83"/>
      <c r="V6" s="77"/>
      <c r="W6" s="77"/>
      <c r="X6" s="86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5"/>
      <c r="AJ6" s="75"/>
    </row>
    <row r="7" spans="1:36" s="4" customFormat="1" ht="18.75">
      <c r="A7" s="9"/>
      <c r="B7" s="617" t="s">
        <v>101</v>
      </c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86"/>
      <c r="S7" s="288"/>
      <c r="T7" s="79"/>
      <c r="U7" s="288"/>
      <c r="V7" s="288"/>
      <c r="W7" s="288"/>
      <c r="X7" s="86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</row>
    <row r="8" spans="1:37" s="4" customFormat="1" ht="18.75">
      <c r="A8" s="9"/>
      <c r="B8" s="617" t="s">
        <v>79</v>
      </c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86"/>
      <c r="S8" s="33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s="4" customFormat="1" ht="6.75" customHeight="1">
      <c r="A9" s="9"/>
      <c r="C9" s="50"/>
      <c r="D9" s="80"/>
      <c r="E9" s="82"/>
      <c r="F9" s="82"/>
      <c r="G9" s="82"/>
      <c r="H9" s="86"/>
      <c r="I9" s="82"/>
      <c r="J9" s="82"/>
      <c r="K9" s="82"/>
      <c r="L9" s="82"/>
      <c r="M9" s="82"/>
      <c r="N9" s="82"/>
      <c r="O9" s="82"/>
      <c r="P9" s="82"/>
      <c r="Q9" s="82"/>
      <c r="R9" s="82"/>
      <c r="S9" s="33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s="4" customFormat="1" ht="43.5" customHeight="1">
      <c r="A10" s="9"/>
      <c r="C10" s="50"/>
      <c r="D10" s="674" t="s">
        <v>3</v>
      </c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466"/>
      <c r="S10" s="33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35"/>
    </row>
    <row r="11" spans="1:37" s="12" customFormat="1" ht="6.75" customHeight="1">
      <c r="A11" s="10"/>
      <c r="B11" s="10"/>
      <c r="C11" s="10"/>
      <c r="D11" s="107"/>
      <c r="E11" s="37"/>
      <c r="F11" s="37"/>
      <c r="G11" s="37"/>
      <c r="H11" s="30"/>
      <c r="I11" s="30"/>
      <c r="J11" s="30"/>
      <c r="K11" s="37"/>
      <c r="L11" s="37"/>
      <c r="M11" s="37"/>
      <c r="N11" s="37"/>
      <c r="O11" s="37"/>
      <c r="P11" s="37"/>
      <c r="Q11" s="37"/>
      <c r="R11" s="37"/>
      <c r="S11" s="33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3"/>
      <c r="AJ11" s="3"/>
      <c r="AK11" s="31"/>
    </row>
    <row r="12" spans="1:37" s="12" customFormat="1" ht="27.75" customHeight="1">
      <c r="A12" s="13"/>
      <c r="B12" s="14" t="s">
        <v>103</v>
      </c>
      <c r="C12" s="15"/>
      <c r="D12" s="16" t="s">
        <v>130</v>
      </c>
      <c r="E12" s="17"/>
      <c r="F12" s="17"/>
      <c r="G12" s="17"/>
      <c r="H12" s="17"/>
      <c r="I12" s="17"/>
      <c r="J12" s="17"/>
      <c r="K12" s="17"/>
      <c r="L12" s="681" t="s">
        <v>131</v>
      </c>
      <c r="M12" s="682"/>
      <c r="N12" s="682"/>
      <c r="O12" s="683"/>
      <c r="P12" s="684" t="s">
        <v>132</v>
      </c>
      <c r="Q12" s="676" t="s">
        <v>133</v>
      </c>
      <c r="R12" s="479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s="12" customFormat="1" ht="27.75" customHeight="1">
      <c r="A13" s="394"/>
      <c r="B13" s="395"/>
      <c r="C13" s="396"/>
      <c r="D13" s="618" t="s">
        <v>7</v>
      </c>
      <c r="E13" s="618" t="s">
        <v>8</v>
      </c>
      <c r="F13" s="618" t="s">
        <v>9</v>
      </c>
      <c r="G13" s="618" t="s">
        <v>10</v>
      </c>
      <c r="H13" s="618" t="s">
        <v>11</v>
      </c>
      <c r="I13" s="618" t="s">
        <v>17</v>
      </c>
      <c r="J13" s="668" t="s">
        <v>134</v>
      </c>
      <c r="K13" s="664" t="s">
        <v>171</v>
      </c>
      <c r="L13" s="672" t="s">
        <v>11</v>
      </c>
      <c r="M13" s="666" t="s">
        <v>34</v>
      </c>
      <c r="N13" s="666" t="s">
        <v>134</v>
      </c>
      <c r="O13" s="679" t="s">
        <v>171</v>
      </c>
      <c r="P13" s="685"/>
      <c r="Q13" s="677"/>
      <c r="R13" s="479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s="12" customFormat="1" ht="27.75" customHeight="1">
      <c r="A14" s="18"/>
      <c r="B14" s="19"/>
      <c r="C14" s="19"/>
      <c r="D14" s="612"/>
      <c r="E14" s="612"/>
      <c r="F14" s="612"/>
      <c r="G14" s="612"/>
      <c r="H14" s="612"/>
      <c r="I14" s="612"/>
      <c r="J14" s="669"/>
      <c r="K14" s="665"/>
      <c r="L14" s="673"/>
      <c r="M14" s="667"/>
      <c r="N14" s="667"/>
      <c r="O14" s="680"/>
      <c r="P14" s="686"/>
      <c r="Q14" s="678"/>
      <c r="R14" s="48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s="366" customFormat="1" ht="36" customHeight="1">
      <c r="A15" s="363"/>
      <c r="B15" s="364" t="s">
        <v>35</v>
      </c>
      <c r="C15" s="370"/>
      <c r="D15" s="373"/>
      <c r="E15" s="373"/>
      <c r="F15" s="373"/>
      <c r="G15" s="373"/>
      <c r="H15" s="373"/>
      <c r="I15" s="373"/>
      <c r="J15" s="397"/>
      <c r="K15" s="397"/>
      <c r="L15" s="449"/>
      <c r="M15" s="493"/>
      <c r="N15" s="493"/>
      <c r="O15" s="374"/>
      <c r="P15" s="169"/>
      <c r="Q15" s="71"/>
      <c r="R15" s="7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s="12" customFormat="1" ht="18" customHeight="1">
      <c r="A16" s="23"/>
      <c r="B16" s="10" t="s">
        <v>108</v>
      </c>
      <c r="C16" s="10"/>
      <c r="D16" s="71">
        <v>774.4547165620054</v>
      </c>
      <c r="E16" s="71">
        <v>171.06010526346313</v>
      </c>
      <c r="F16" s="71">
        <v>52.711342331112036</v>
      </c>
      <c r="G16" s="71">
        <v>6</v>
      </c>
      <c r="H16" s="71">
        <v>1</v>
      </c>
      <c r="I16" s="71">
        <v>97.64505593190339</v>
      </c>
      <c r="J16" s="71">
        <v>1648.9924593047663</v>
      </c>
      <c r="K16" s="161">
        <f>+SUM(D16:J16)</f>
        <v>2751.86367939325</v>
      </c>
      <c r="L16" s="456">
        <v>0</v>
      </c>
      <c r="M16" s="456">
        <v>0</v>
      </c>
      <c r="N16" s="456">
        <v>15.12661465639317</v>
      </c>
      <c r="O16" s="163">
        <f>+SUM(L16:N16)</f>
        <v>15.12661465639317</v>
      </c>
      <c r="P16" s="169">
        <v>4.030237726988755</v>
      </c>
      <c r="Q16" s="161">
        <f>+SUM('A1'!M16,'A2'!R16,K16,O16,P16)</f>
        <v>19178.776108549853</v>
      </c>
      <c r="R16" s="47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s="12" customFormat="1" ht="18" customHeight="1">
      <c r="A17" s="24"/>
      <c r="B17" s="25" t="s">
        <v>95</v>
      </c>
      <c r="C17" s="25"/>
      <c r="D17" s="71">
        <v>0</v>
      </c>
      <c r="E17" s="71">
        <v>26</v>
      </c>
      <c r="F17" s="71">
        <v>5</v>
      </c>
      <c r="G17" s="71">
        <v>0</v>
      </c>
      <c r="H17" s="71">
        <v>0</v>
      </c>
      <c r="I17" s="71">
        <v>0</v>
      </c>
      <c r="J17" s="71">
        <v>50.63082403933257</v>
      </c>
      <c r="K17" s="161">
        <f aca="true" t="shared" si="0" ref="K17:K25">+SUM(D17:J17)</f>
        <v>81.63082403933257</v>
      </c>
      <c r="L17" s="456">
        <v>0</v>
      </c>
      <c r="M17" s="456">
        <v>0</v>
      </c>
      <c r="N17" s="456">
        <v>0</v>
      </c>
      <c r="O17" s="163">
        <f aca="true" t="shared" si="1" ref="O17:O25">+SUM(L17:N17)</f>
        <v>0</v>
      </c>
      <c r="P17" s="169">
        <v>0</v>
      </c>
      <c r="Q17" s="161">
        <f>+SUM('A1'!M17,'A2'!R17,K17,O17,P17)</f>
        <v>2499.7739751676163</v>
      </c>
      <c r="R17" s="47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s="12" customFormat="1" ht="18" customHeight="1">
      <c r="A18" s="24"/>
      <c r="B18" s="25" t="s">
        <v>96</v>
      </c>
      <c r="C18" s="25"/>
      <c r="D18" s="71">
        <v>774.4547165620054</v>
      </c>
      <c r="E18" s="71">
        <v>145.06010526346313</v>
      </c>
      <c r="F18" s="71">
        <v>47.711342331112036</v>
      </c>
      <c r="G18" s="71">
        <v>6</v>
      </c>
      <c r="H18" s="71">
        <v>1</v>
      </c>
      <c r="I18" s="71">
        <v>97.64505593190339</v>
      </c>
      <c r="J18" s="71">
        <v>1598.3616352654337</v>
      </c>
      <c r="K18" s="161">
        <f t="shared" si="0"/>
        <v>2670.232855353918</v>
      </c>
      <c r="L18" s="456">
        <v>0</v>
      </c>
      <c r="M18" s="456">
        <v>0</v>
      </c>
      <c r="N18" s="456">
        <v>15.12661465639317</v>
      </c>
      <c r="O18" s="163">
        <f t="shared" si="1"/>
        <v>15.12661465639317</v>
      </c>
      <c r="P18" s="169">
        <v>4.030237726988755</v>
      </c>
      <c r="Q18" s="161">
        <f>+SUM('A1'!M18,'A2'!R18,K18,O18,P18)</f>
        <v>16678.002133382237</v>
      </c>
      <c r="R18" s="47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s="12" customFormat="1" ht="18" customHeight="1">
      <c r="A19" s="23"/>
      <c r="B19" s="10" t="s">
        <v>109</v>
      </c>
      <c r="C19" s="10"/>
      <c r="D19" s="71">
        <v>0</v>
      </c>
      <c r="E19" s="71">
        <v>1</v>
      </c>
      <c r="F19" s="71">
        <v>0</v>
      </c>
      <c r="G19" s="71">
        <v>0</v>
      </c>
      <c r="H19" s="71">
        <v>0</v>
      </c>
      <c r="I19" s="71">
        <v>0</v>
      </c>
      <c r="J19" s="71">
        <v>57.92720844179509</v>
      </c>
      <c r="K19" s="161">
        <f t="shared" si="0"/>
        <v>58.92720844179509</v>
      </c>
      <c r="L19" s="456">
        <v>0</v>
      </c>
      <c r="M19" s="456">
        <v>0</v>
      </c>
      <c r="N19" s="456">
        <v>0</v>
      </c>
      <c r="O19" s="163">
        <f t="shared" si="1"/>
        <v>0</v>
      </c>
      <c r="P19" s="169">
        <v>0</v>
      </c>
      <c r="Q19" s="161">
        <f>+SUM('A1'!M19,'A2'!R19,K19,O19,P19)</f>
        <v>489.2637261080491</v>
      </c>
      <c r="R19" s="47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s="12" customFormat="1" ht="18" customHeight="1">
      <c r="A20" s="24"/>
      <c r="B20" s="25" t="s">
        <v>95</v>
      </c>
      <c r="C20" s="25"/>
      <c r="D20" s="71">
        <v>0</v>
      </c>
      <c r="E20" s="71">
        <v>1</v>
      </c>
      <c r="F20" s="71">
        <v>0</v>
      </c>
      <c r="G20" s="71">
        <v>0</v>
      </c>
      <c r="H20" s="71">
        <v>0</v>
      </c>
      <c r="I20" s="71">
        <v>0</v>
      </c>
      <c r="J20" s="71">
        <v>44.92720844179509</v>
      </c>
      <c r="K20" s="161">
        <f t="shared" si="0"/>
        <v>45.92720844179509</v>
      </c>
      <c r="L20" s="456">
        <v>0</v>
      </c>
      <c r="M20" s="456">
        <v>0</v>
      </c>
      <c r="N20" s="456">
        <v>0</v>
      </c>
      <c r="O20" s="163">
        <f t="shared" si="1"/>
        <v>0</v>
      </c>
      <c r="P20" s="169">
        <v>0</v>
      </c>
      <c r="Q20" s="161">
        <f>+SUM('A1'!M20,'A2'!R20,K20,O20,P20)</f>
        <v>371.5270285199754</v>
      </c>
      <c r="R20" s="47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s="12" customFormat="1" ht="18" customHeight="1">
      <c r="A21" s="24"/>
      <c r="B21" s="25" t="s">
        <v>96</v>
      </c>
      <c r="C21" s="25"/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13</v>
      </c>
      <c r="K21" s="161">
        <f t="shared" si="0"/>
        <v>13</v>
      </c>
      <c r="L21" s="456">
        <v>0</v>
      </c>
      <c r="M21" s="456">
        <v>0</v>
      </c>
      <c r="N21" s="456">
        <v>0</v>
      </c>
      <c r="O21" s="163">
        <f t="shared" si="1"/>
        <v>0</v>
      </c>
      <c r="P21" s="169">
        <v>0</v>
      </c>
      <c r="Q21" s="161">
        <f>+SUM('A1'!M21,'A2'!R21,K21,O21,P21)</f>
        <v>117.73669758807372</v>
      </c>
      <c r="R21" s="47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s="12" customFormat="1" ht="18" customHeight="1">
      <c r="A22" s="23"/>
      <c r="B22" s="10" t="s">
        <v>110</v>
      </c>
      <c r="C22" s="10"/>
      <c r="D22" s="71">
        <v>67.1024701031992</v>
      </c>
      <c r="E22" s="71">
        <v>14.701588339910458</v>
      </c>
      <c r="F22" s="71">
        <v>26.673312195846</v>
      </c>
      <c r="G22" s="71">
        <v>0.004155617945647647</v>
      </c>
      <c r="H22" s="71">
        <v>0</v>
      </c>
      <c r="I22" s="71">
        <v>1.3852532787838403</v>
      </c>
      <c r="J22" s="71">
        <v>125.06275288448244</v>
      </c>
      <c r="K22" s="161">
        <f t="shared" si="0"/>
        <v>234.92953242016756</v>
      </c>
      <c r="L22" s="456">
        <v>0</v>
      </c>
      <c r="M22" s="456">
        <v>0</v>
      </c>
      <c r="N22" s="456">
        <v>3.0503072349083715</v>
      </c>
      <c r="O22" s="163">
        <f t="shared" si="1"/>
        <v>3.0503072349083715</v>
      </c>
      <c r="P22" s="169">
        <v>1.1953854612661392</v>
      </c>
      <c r="Q22" s="161">
        <f>+SUM('A1'!M22,'A2'!R22,K22,O22,P22)</f>
        <v>3985.0616587109203</v>
      </c>
      <c r="R22" s="47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s="12" customFormat="1" ht="18" customHeight="1">
      <c r="A23" s="24"/>
      <c r="B23" s="25" t="s">
        <v>95</v>
      </c>
      <c r="C23" s="25"/>
      <c r="D23" s="71">
        <v>67.1024701031992</v>
      </c>
      <c r="E23" s="71">
        <v>12.31211495164307</v>
      </c>
      <c r="F23" s="71">
        <v>9.212320005755934</v>
      </c>
      <c r="G23" s="71">
        <v>0.004155617945647647</v>
      </c>
      <c r="H23" s="71">
        <v>0</v>
      </c>
      <c r="I23" s="71">
        <v>0.01959742309870887</v>
      </c>
      <c r="J23" s="71">
        <v>68.47945780459905</v>
      </c>
      <c r="K23" s="161">
        <f t="shared" si="0"/>
        <v>157.1301159062416</v>
      </c>
      <c r="L23" s="456">
        <v>0</v>
      </c>
      <c r="M23" s="456">
        <v>0</v>
      </c>
      <c r="N23" s="456">
        <v>3.0503072349083715</v>
      </c>
      <c r="O23" s="163">
        <f t="shared" si="1"/>
        <v>3.0503072349083715</v>
      </c>
      <c r="P23" s="169">
        <v>0.1600876686797168</v>
      </c>
      <c r="Q23" s="161">
        <f>+SUM('A1'!M23,'A2'!R23,K23,O23,P23)</f>
        <v>3508.1553377776245</v>
      </c>
      <c r="R23" s="47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s="12" customFormat="1" ht="18" customHeight="1">
      <c r="A24" s="24"/>
      <c r="B24" s="25" t="s">
        <v>96</v>
      </c>
      <c r="C24" s="25"/>
      <c r="D24" s="71">
        <v>0</v>
      </c>
      <c r="E24" s="71">
        <v>2.3894733882673886</v>
      </c>
      <c r="F24" s="71">
        <v>17.460992190090067</v>
      </c>
      <c r="G24" s="71">
        <v>0</v>
      </c>
      <c r="H24" s="71">
        <v>0</v>
      </c>
      <c r="I24" s="71">
        <v>1.3656558556851315</v>
      </c>
      <c r="J24" s="71">
        <v>56.583295079883385</v>
      </c>
      <c r="K24" s="161">
        <f t="shared" si="0"/>
        <v>77.79941651392598</v>
      </c>
      <c r="L24" s="456">
        <v>0</v>
      </c>
      <c r="M24" s="456">
        <v>0</v>
      </c>
      <c r="N24" s="456">
        <v>0</v>
      </c>
      <c r="O24" s="163">
        <f t="shared" si="1"/>
        <v>0</v>
      </c>
      <c r="P24" s="169">
        <v>1.0352977925864224</v>
      </c>
      <c r="Q24" s="161">
        <f>+SUM('A1'!M24,'A2'!R24,K24,O24,P24)</f>
        <v>476.9063209332962</v>
      </c>
      <c r="R24" s="47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s="12" customFormat="1" ht="18" customHeight="1">
      <c r="A25" s="23"/>
      <c r="B25" s="10" t="s">
        <v>104</v>
      </c>
      <c r="C25" s="10"/>
      <c r="D25" s="161">
        <f aca="true" t="shared" si="2" ref="D25:J25">+SUM(D22,D19,D16)</f>
        <v>841.5571866652045</v>
      </c>
      <c r="E25" s="161">
        <f t="shared" si="2"/>
        <v>186.7616936033736</v>
      </c>
      <c r="F25" s="161">
        <f t="shared" si="2"/>
        <v>79.38465452695803</v>
      </c>
      <c r="G25" s="161">
        <f t="shared" si="2"/>
        <v>6.0041556179456474</v>
      </c>
      <c r="H25" s="161">
        <f t="shared" si="2"/>
        <v>1</v>
      </c>
      <c r="I25" s="161">
        <f t="shared" si="2"/>
        <v>99.03030921068722</v>
      </c>
      <c r="J25" s="161">
        <f t="shared" si="2"/>
        <v>1831.9824206310439</v>
      </c>
      <c r="K25" s="161">
        <f t="shared" si="0"/>
        <v>3045.720420255213</v>
      </c>
      <c r="L25" s="463">
        <f>+SUM(L22,L19,L16)</f>
        <v>0</v>
      </c>
      <c r="M25" s="495">
        <f>+SUM(M22,M19,M16)</f>
        <v>0</v>
      </c>
      <c r="N25" s="495">
        <f>+SUM(N22,N19,N16)</f>
        <v>18.17692189130154</v>
      </c>
      <c r="O25" s="163">
        <f t="shared" si="1"/>
        <v>18.17692189130154</v>
      </c>
      <c r="P25" s="164">
        <f>+SUM(P22,P19,P16)</f>
        <v>5.225623188254894</v>
      </c>
      <c r="Q25" s="161">
        <f>+SUM('A1'!M25,'A2'!R25,K25,O25,P25)</f>
        <v>23653.101493368824</v>
      </c>
      <c r="R25" s="47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s="366" customFormat="1" ht="36" customHeight="1">
      <c r="A26" s="363"/>
      <c r="B26" s="364" t="s">
        <v>193</v>
      </c>
      <c r="C26" s="370"/>
      <c r="D26" s="375"/>
      <c r="E26" s="375"/>
      <c r="F26" s="375"/>
      <c r="G26" s="375"/>
      <c r="H26" s="375"/>
      <c r="I26" s="375"/>
      <c r="J26" s="398"/>
      <c r="K26" s="398"/>
      <c r="L26" s="450"/>
      <c r="M26" s="430"/>
      <c r="N26" s="430"/>
      <c r="O26" s="377"/>
      <c r="P26" s="378"/>
      <c r="Q26" s="376"/>
      <c r="R26" s="481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s="12" customFormat="1" ht="18" customHeight="1">
      <c r="A27" s="23"/>
      <c r="B27" s="10" t="s">
        <v>108</v>
      </c>
      <c r="C27" s="10"/>
      <c r="D27" s="71">
        <v>3</v>
      </c>
      <c r="E27" s="71">
        <v>1.9569657773609954</v>
      </c>
      <c r="F27" s="71">
        <v>0</v>
      </c>
      <c r="G27" s="71">
        <v>0</v>
      </c>
      <c r="H27" s="71">
        <v>0</v>
      </c>
      <c r="I27" s="71">
        <v>0</v>
      </c>
      <c r="J27" s="71">
        <v>13</v>
      </c>
      <c r="K27" s="161">
        <f>+SUM(D27:J27)</f>
        <v>17.956965777360995</v>
      </c>
      <c r="L27" s="456">
        <v>0</v>
      </c>
      <c r="M27" s="494">
        <v>0</v>
      </c>
      <c r="N27" s="494">
        <v>0</v>
      </c>
      <c r="O27" s="163">
        <f aca="true" t="shared" si="3" ref="O27:O36">+SUM(L27:N27)</f>
        <v>0</v>
      </c>
      <c r="P27" s="169">
        <v>0.012399224281549355</v>
      </c>
      <c r="Q27" s="161">
        <f>+SUM('A1'!M27,'A2'!R27,K27,O27,P27)</f>
        <v>549.4920161626901</v>
      </c>
      <c r="R27" s="474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s="12" customFormat="1" ht="18" customHeight="1">
      <c r="A28" s="24"/>
      <c r="B28" s="25" t="s">
        <v>95</v>
      </c>
      <c r="C28" s="25"/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161">
        <f aca="true" t="shared" si="4" ref="K28:K36">+SUM(D28:J28)</f>
        <v>0</v>
      </c>
      <c r="L28" s="456">
        <v>0</v>
      </c>
      <c r="M28" s="494">
        <v>0</v>
      </c>
      <c r="N28" s="494">
        <v>0</v>
      </c>
      <c r="O28" s="163">
        <f t="shared" si="3"/>
        <v>0</v>
      </c>
      <c r="P28" s="169">
        <v>0</v>
      </c>
      <c r="Q28" s="161">
        <f>+SUM('A1'!M28,'A2'!R28,K28,O28,P28)</f>
        <v>42.049146189087885</v>
      </c>
      <c r="R28" s="47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s="12" customFormat="1" ht="18" customHeight="1">
      <c r="A29" s="24"/>
      <c r="B29" s="25" t="s">
        <v>96</v>
      </c>
      <c r="C29" s="25"/>
      <c r="D29" s="71">
        <v>3</v>
      </c>
      <c r="E29" s="71">
        <v>1.9569657773609954</v>
      </c>
      <c r="F29" s="71">
        <v>0</v>
      </c>
      <c r="G29" s="71">
        <v>0</v>
      </c>
      <c r="H29" s="71">
        <v>0</v>
      </c>
      <c r="I29" s="71">
        <v>0</v>
      </c>
      <c r="J29" s="71">
        <v>13</v>
      </c>
      <c r="K29" s="161">
        <f t="shared" si="4"/>
        <v>17.956965777360995</v>
      </c>
      <c r="L29" s="456">
        <v>0</v>
      </c>
      <c r="M29" s="494">
        <v>0</v>
      </c>
      <c r="N29" s="494">
        <v>0</v>
      </c>
      <c r="O29" s="163">
        <f t="shared" si="3"/>
        <v>0</v>
      </c>
      <c r="P29" s="169">
        <v>0.012399224281549355</v>
      </c>
      <c r="Q29" s="161">
        <f>+SUM('A1'!M29,'A2'!R29,K29,O29,P29)</f>
        <v>507.44286997360206</v>
      </c>
      <c r="R29" s="47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s="12" customFormat="1" ht="18" customHeight="1">
      <c r="A30" s="23"/>
      <c r="B30" s="10" t="s">
        <v>109</v>
      </c>
      <c r="C30" s="10"/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19</v>
      </c>
      <c r="K30" s="161">
        <f t="shared" si="4"/>
        <v>19</v>
      </c>
      <c r="L30" s="456">
        <v>0</v>
      </c>
      <c r="M30" s="494">
        <v>0</v>
      </c>
      <c r="N30" s="494">
        <v>0</v>
      </c>
      <c r="O30" s="163">
        <f t="shared" si="3"/>
        <v>0</v>
      </c>
      <c r="P30" s="169">
        <v>0</v>
      </c>
      <c r="Q30" s="161">
        <f>+SUM('A1'!M30,'A2'!R30,K30,O30,P30)</f>
        <v>94.35827517868346</v>
      </c>
      <c r="R30" s="47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s="12" customFormat="1" ht="18" customHeight="1">
      <c r="A31" s="24"/>
      <c r="B31" s="25" t="s">
        <v>95</v>
      </c>
      <c r="C31" s="25"/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11</v>
      </c>
      <c r="K31" s="161">
        <f t="shared" si="4"/>
        <v>11</v>
      </c>
      <c r="L31" s="456">
        <v>0</v>
      </c>
      <c r="M31" s="494">
        <v>0</v>
      </c>
      <c r="N31" s="494">
        <v>0</v>
      </c>
      <c r="O31" s="163">
        <f t="shared" si="3"/>
        <v>0</v>
      </c>
      <c r="P31" s="169">
        <v>0</v>
      </c>
      <c r="Q31" s="161">
        <f>+SUM('A1'!M31,'A2'!R31,K31,O31,P31)</f>
        <v>84.85827517868346</v>
      </c>
      <c r="R31" s="47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s="12" customFormat="1" ht="18" customHeight="1">
      <c r="A32" s="24"/>
      <c r="B32" s="25" t="s">
        <v>96</v>
      </c>
      <c r="C32" s="25"/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8</v>
      </c>
      <c r="K32" s="161">
        <f t="shared" si="4"/>
        <v>8</v>
      </c>
      <c r="L32" s="456">
        <v>0</v>
      </c>
      <c r="M32" s="494">
        <v>0</v>
      </c>
      <c r="N32" s="494">
        <v>0</v>
      </c>
      <c r="O32" s="163">
        <f t="shared" si="3"/>
        <v>0</v>
      </c>
      <c r="P32" s="169">
        <v>0</v>
      </c>
      <c r="Q32" s="161">
        <f>+SUM('A1'!M32,'A2'!R32,K32,O32,P32)</f>
        <v>9.5</v>
      </c>
      <c r="R32" s="47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s="12" customFormat="1" ht="18" customHeight="1">
      <c r="A33" s="23"/>
      <c r="B33" s="10" t="s">
        <v>110</v>
      </c>
      <c r="C33" s="10"/>
      <c r="D33" s="71">
        <v>0</v>
      </c>
      <c r="E33" s="71">
        <v>4.310111672219909</v>
      </c>
      <c r="F33" s="71">
        <v>3</v>
      </c>
      <c r="G33" s="71">
        <v>0</v>
      </c>
      <c r="H33" s="71">
        <v>0</v>
      </c>
      <c r="I33" s="71">
        <v>0</v>
      </c>
      <c r="J33" s="71">
        <v>42.45377117341212</v>
      </c>
      <c r="K33" s="161">
        <f t="shared" si="4"/>
        <v>49.76388284563203</v>
      </c>
      <c r="L33" s="456">
        <v>0</v>
      </c>
      <c r="M33" s="494">
        <v>0</v>
      </c>
      <c r="N33" s="494">
        <v>0</v>
      </c>
      <c r="O33" s="163">
        <f t="shared" si="3"/>
        <v>0</v>
      </c>
      <c r="P33" s="169">
        <v>0.012310281466055811</v>
      </c>
      <c r="Q33" s="161">
        <f>+SUM('A1'!M33,'A2'!R33,K33,O33,P33)</f>
        <v>3537.872266024189</v>
      </c>
      <c r="R33" s="47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s="20" customFormat="1" ht="18" customHeight="1">
      <c r="A34" s="24"/>
      <c r="B34" s="25" t="s">
        <v>95</v>
      </c>
      <c r="C34" s="25"/>
      <c r="D34" s="71">
        <v>0</v>
      </c>
      <c r="E34" s="71">
        <v>2</v>
      </c>
      <c r="F34" s="71">
        <v>3</v>
      </c>
      <c r="G34" s="71">
        <v>0</v>
      </c>
      <c r="H34" s="71">
        <v>0</v>
      </c>
      <c r="I34" s="71">
        <v>0</v>
      </c>
      <c r="J34" s="71">
        <v>36.7899384445075</v>
      </c>
      <c r="K34" s="161">
        <f t="shared" si="4"/>
        <v>41.7899384445075</v>
      </c>
      <c r="L34" s="456">
        <v>0</v>
      </c>
      <c r="M34" s="494">
        <v>0</v>
      </c>
      <c r="N34" s="494">
        <v>0</v>
      </c>
      <c r="O34" s="163">
        <f t="shared" si="3"/>
        <v>0</v>
      </c>
      <c r="P34" s="169">
        <v>0.012310281466055811</v>
      </c>
      <c r="Q34" s="161">
        <f>+SUM('A1'!M34,'A2'!R34,K34,O34,P34)</f>
        <v>3468.573677199832</v>
      </c>
      <c r="R34" s="47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s="12" customFormat="1" ht="18" customHeight="1">
      <c r="A35" s="24"/>
      <c r="B35" s="25" t="s">
        <v>96</v>
      </c>
      <c r="C35" s="25"/>
      <c r="D35" s="71">
        <v>0</v>
      </c>
      <c r="E35" s="71">
        <v>2.310111672219909</v>
      </c>
      <c r="F35" s="71">
        <v>0</v>
      </c>
      <c r="G35" s="71">
        <v>0</v>
      </c>
      <c r="H35" s="71">
        <v>0</v>
      </c>
      <c r="I35" s="71">
        <v>0</v>
      </c>
      <c r="J35" s="71">
        <v>5.663832728904623</v>
      </c>
      <c r="K35" s="161">
        <f t="shared" si="4"/>
        <v>7.973944401124532</v>
      </c>
      <c r="L35" s="456">
        <v>0</v>
      </c>
      <c r="M35" s="494">
        <v>0</v>
      </c>
      <c r="N35" s="494">
        <v>0</v>
      </c>
      <c r="O35" s="163">
        <f t="shared" si="3"/>
        <v>0</v>
      </c>
      <c r="P35" s="169">
        <v>0</v>
      </c>
      <c r="Q35" s="161">
        <f>+SUM('A1'!M35,'A2'!R35,K35,O35,P35)</f>
        <v>69.29858882435653</v>
      </c>
      <c r="R35" s="47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s="12" customFormat="1" ht="18" customHeight="1">
      <c r="A36" s="23"/>
      <c r="B36" s="10" t="s">
        <v>104</v>
      </c>
      <c r="C36" s="10"/>
      <c r="D36" s="161">
        <f aca="true" t="shared" si="5" ref="D36:J36">+SUM(D33,D30,D27)</f>
        <v>3</v>
      </c>
      <c r="E36" s="161">
        <f t="shared" si="5"/>
        <v>6.2670774495809045</v>
      </c>
      <c r="F36" s="161">
        <f t="shared" si="5"/>
        <v>3</v>
      </c>
      <c r="G36" s="161">
        <f t="shared" si="5"/>
        <v>0</v>
      </c>
      <c r="H36" s="161">
        <f t="shared" si="5"/>
        <v>0</v>
      </c>
      <c r="I36" s="161">
        <f t="shared" si="5"/>
        <v>0</v>
      </c>
      <c r="J36" s="161">
        <f t="shared" si="5"/>
        <v>74.45377117341212</v>
      </c>
      <c r="K36" s="161">
        <f t="shared" si="4"/>
        <v>86.72084862299303</v>
      </c>
      <c r="L36" s="463">
        <f>+SUM(L33,L30,L27)</f>
        <v>0</v>
      </c>
      <c r="M36" s="495">
        <f>+SUM(M33,M30,M27)</f>
        <v>0</v>
      </c>
      <c r="N36" s="495">
        <f>+SUM(N33,N30,N27)</f>
        <v>0</v>
      </c>
      <c r="O36" s="163">
        <f t="shared" si="3"/>
        <v>0</v>
      </c>
      <c r="P36" s="164">
        <f>+SUM(P33,P30,P27)</f>
        <v>0.024709505747605165</v>
      </c>
      <c r="Q36" s="161">
        <f>+SUM('A1'!M36,'A2'!R36,K36,O36,P36)</f>
        <v>4181.722557365563</v>
      </c>
      <c r="R36" s="47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s="12" customFormat="1" ht="18" customHeight="1">
      <c r="A37" s="26"/>
      <c r="B37" s="27" t="s">
        <v>159</v>
      </c>
      <c r="C37" s="27"/>
      <c r="D37" s="298"/>
      <c r="E37" s="298"/>
      <c r="F37" s="298"/>
      <c r="G37" s="298"/>
      <c r="H37" s="298"/>
      <c r="I37" s="298"/>
      <c r="J37" s="399"/>
      <c r="K37" s="399"/>
      <c r="L37" s="451"/>
      <c r="M37" s="431"/>
      <c r="N37" s="431"/>
      <c r="O37" s="356"/>
      <c r="P37" s="314"/>
      <c r="Q37" s="300"/>
      <c r="R37" s="31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s="12" customFormat="1" ht="18" customHeight="1">
      <c r="A38" s="23"/>
      <c r="B38" s="10" t="s">
        <v>160</v>
      </c>
      <c r="C38" s="10"/>
      <c r="D38" s="71">
        <v>3</v>
      </c>
      <c r="E38" s="71">
        <v>6.267077449580904</v>
      </c>
      <c r="F38" s="71">
        <v>3</v>
      </c>
      <c r="G38" s="71">
        <v>0</v>
      </c>
      <c r="H38" s="71">
        <v>0</v>
      </c>
      <c r="I38" s="71">
        <v>0</v>
      </c>
      <c r="J38" s="71">
        <v>38.37388258532383</v>
      </c>
      <c r="K38" s="161">
        <f>+SUM(D38:J38)</f>
        <v>50.64096003490473</v>
      </c>
      <c r="L38" s="456">
        <v>0</v>
      </c>
      <c r="M38" s="494">
        <v>0</v>
      </c>
      <c r="N38" s="494">
        <v>0</v>
      </c>
      <c r="O38" s="163">
        <f>+SUM(L38:N38)</f>
        <v>0</v>
      </c>
      <c r="P38" s="169">
        <v>0.024709505747605165</v>
      </c>
      <c r="Q38" s="161">
        <f>+SUM('A1'!M38,'A2'!R38,K38,O38,P38)</f>
        <v>2619.1759925616757</v>
      </c>
      <c r="R38" s="47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s="12" customFormat="1" ht="18" customHeight="1">
      <c r="A39" s="23"/>
      <c r="B39" s="10" t="s">
        <v>161</v>
      </c>
      <c r="C39" s="10"/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36.079888588088295</v>
      </c>
      <c r="K39" s="161">
        <f>+SUM(D39:J39)</f>
        <v>36.079888588088295</v>
      </c>
      <c r="L39" s="456">
        <v>0</v>
      </c>
      <c r="M39" s="494">
        <v>0</v>
      </c>
      <c r="N39" s="494">
        <v>0</v>
      </c>
      <c r="O39" s="163">
        <f>+SUM(L39:N39)</f>
        <v>0</v>
      </c>
      <c r="P39" s="169">
        <v>0</v>
      </c>
      <c r="Q39" s="161">
        <f>+SUM('A1'!M39,'A2'!R39,K39,O39,P39)</f>
        <v>1430.0180212761895</v>
      </c>
      <c r="R39" s="47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s="12" customFormat="1" ht="18" customHeight="1">
      <c r="A40" s="23"/>
      <c r="B40" s="10" t="s">
        <v>162</v>
      </c>
      <c r="C40" s="10"/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161">
        <f>+SUM(D40:J40)</f>
        <v>0</v>
      </c>
      <c r="L40" s="456">
        <v>0</v>
      </c>
      <c r="M40" s="494">
        <v>0</v>
      </c>
      <c r="N40" s="494">
        <v>0</v>
      </c>
      <c r="O40" s="163">
        <f>+SUM(L40:N40)</f>
        <v>0</v>
      </c>
      <c r="P40" s="169">
        <v>0</v>
      </c>
      <c r="Q40" s="161">
        <f>+SUM('A1'!M40,'A2'!R40,K40,O40,P40)</f>
        <v>133.52854352769677</v>
      </c>
      <c r="R40" s="47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s="366" customFormat="1" ht="36" customHeight="1">
      <c r="A41" s="363"/>
      <c r="B41" s="364" t="s">
        <v>194</v>
      </c>
      <c r="C41" s="370"/>
      <c r="D41" s="369"/>
      <c r="E41" s="369"/>
      <c r="F41" s="369"/>
      <c r="G41" s="369"/>
      <c r="H41" s="369"/>
      <c r="I41" s="369"/>
      <c r="J41" s="379"/>
      <c r="K41" s="379"/>
      <c r="L41" s="452"/>
      <c r="M41" s="432"/>
      <c r="N41" s="432"/>
      <c r="O41" s="380"/>
      <c r="P41" s="381"/>
      <c r="Q41" s="382"/>
      <c r="R41" s="478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s="12" customFormat="1" ht="18" customHeight="1">
      <c r="A42" s="23"/>
      <c r="B42" s="10" t="s">
        <v>108</v>
      </c>
      <c r="C42" s="10"/>
      <c r="D42" s="71">
        <v>24.340178108079968</v>
      </c>
      <c r="E42" s="71">
        <v>85.00769457934194</v>
      </c>
      <c r="F42" s="71">
        <v>63</v>
      </c>
      <c r="G42" s="71">
        <v>0</v>
      </c>
      <c r="H42" s="71">
        <v>0</v>
      </c>
      <c r="I42" s="71">
        <v>0</v>
      </c>
      <c r="J42" s="71">
        <v>1919.5341631206272</v>
      </c>
      <c r="K42" s="161">
        <f>+SUM(D42:J42)</f>
        <v>2091.8820358080493</v>
      </c>
      <c r="L42" s="456">
        <v>0</v>
      </c>
      <c r="M42" s="494">
        <v>0</v>
      </c>
      <c r="N42" s="494">
        <v>0</v>
      </c>
      <c r="O42" s="163">
        <f>+SUM(L42:N42)</f>
        <v>0</v>
      </c>
      <c r="P42" s="169">
        <v>0</v>
      </c>
      <c r="Q42" s="161">
        <f>+SUM('A1'!M42,'A2'!R42,K42,O42,P42)</f>
        <v>75606.03196413073</v>
      </c>
      <c r="R42" s="474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s="12" customFormat="1" ht="18" customHeight="1">
      <c r="A43" s="24"/>
      <c r="B43" s="25" t="s">
        <v>95</v>
      </c>
      <c r="C43" s="25"/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155.90837386056594</v>
      </c>
      <c r="K43" s="161">
        <f aca="true" t="shared" si="6" ref="K43:K51">+SUM(D43:J43)</f>
        <v>155.90837386056594</v>
      </c>
      <c r="L43" s="456">
        <v>0</v>
      </c>
      <c r="M43" s="494">
        <v>0</v>
      </c>
      <c r="N43" s="494">
        <v>0</v>
      </c>
      <c r="O43" s="163">
        <f aca="true" t="shared" si="7" ref="O43:O51">+SUM(L43:N43)</f>
        <v>0</v>
      </c>
      <c r="P43" s="169">
        <v>0</v>
      </c>
      <c r="Q43" s="161">
        <f>+SUM('A1'!M43,'A2'!R43,K43,O43,P43)</f>
        <v>13346.452275079553</v>
      </c>
      <c r="R43" s="47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s="12" customFormat="1" ht="18" customHeight="1">
      <c r="A44" s="24"/>
      <c r="B44" s="25" t="s">
        <v>96</v>
      </c>
      <c r="C44" s="25"/>
      <c r="D44" s="71">
        <v>24.340178108079968</v>
      </c>
      <c r="E44" s="71">
        <v>85.00769457934194</v>
      </c>
      <c r="F44" s="71">
        <v>63</v>
      </c>
      <c r="G44" s="71">
        <v>0</v>
      </c>
      <c r="H44" s="71">
        <v>0</v>
      </c>
      <c r="I44" s="71">
        <v>0</v>
      </c>
      <c r="J44" s="71">
        <v>1763.6257892600613</v>
      </c>
      <c r="K44" s="161">
        <f t="shared" si="6"/>
        <v>1935.9736619474832</v>
      </c>
      <c r="L44" s="456">
        <v>0</v>
      </c>
      <c r="M44" s="494">
        <v>0</v>
      </c>
      <c r="N44" s="494">
        <v>0</v>
      </c>
      <c r="O44" s="163">
        <f t="shared" si="7"/>
        <v>0</v>
      </c>
      <c r="P44" s="169">
        <v>0</v>
      </c>
      <c r="Q44" s="161">
        <f>+SUM('A1'!M44,'A2'!R44,K44,O44,P44)</f>
        <v>62259.57968905116</v>
      </c>
      <c r="R44" s="47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s="12" customFormat="1" ht="18" customHeight="1">
      <c r="A45" s="23"/>
      <c r="B45" s="10" t="s">
        <v>109</v>
      </c>
      <c r="C45" s="10"/>
      <c r="D45" s="71">
        <v>0</v>
      </c>
      <c r="E45" s="71">
        <v>0</v>
      </c>
      <c r="F45" s="71">
        <v>1</v>
      </c>
      <c r="G45" s="71">
        <v>0</v>
      </c>
      <c r="H45" s="71">
        <v>0</v>
      </c>
      <c r="I45" s="71">
        <v>0</v>
      </c>
      <c r="J45" s="71">
        <v>2</v>
      </c>
      <c r="K45" s="161">
        <f t="shared" si="6"/>
        <v>3</v>
      </c>
      <c r="L45" s="456">
        <v>0</v>
      </c>
      <c r="M45" s="494">
        <v>0</v>
      </c>
      <c r="N45" s="494">
        <v>0</v>
      </c>
      <c r="O45" s="163">
        <f t="shared" si="7"/>
        <v>0</v>
      </c>
      <c r="P45" s="169">
        <v>0</v>
      </c>
      <c r="Q45" s="161">
        <f>+SUM('A1'!M45,'A2'!R45,K45,O45,P45)</f>
        <v>2847.588850795502</v>
      </c>
      <c r="R45" s="474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s="12" customFormat="1" ht="18" customHeight="1">
      <c r="A46" s="24"/>
      <c r="B46" s="25" t="s">
        <v>95</v>
      </c>
      <c r="C46" s="25"/>
      <c r="D46" s="71">
        <v>0</v>
      </c>
      <c r="E46" s="71">
        <v>0</v>
      </c>
      <c r="F46" s="71">
        <v>1</v>
      </c>
      <c r="G46" s="71">
        <v>0</v>
      </c>
      <c r="H46" s="71">
        <v>0</v>
      </c>
      <c r="I46" s="71">
        <v>0</v>
      </c>
      <c r="J46" s="71">
        <v>2</v>
      </c>
      <c r="K46" s="161">
        <f t="shared" si="6"/>
        <v>3</v>
      </c>
      <c r="L46" s="456">
        <v>0</v>
      </c>
      <c r="M46" s="494">
        <v>0</v>
      </c>
      <c r="N46" s="494">
        <v>0</v>
      </c>
      <c r="O46" s="163">
        <f t="shared" si="7"/>
        <v>0</v>
      </c>
      <c r="P46" s="169">
        <v>0</v>
      </c>
      <c r="Q46" s="161">
        <f>+SUM('A1'!M46,'A2'!R46,K46,O46,P46)</f>
        <v>2319.588850795502</v>
      </c>
      <c r="R46" s="474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s="12" customFormat="1" ht="18" customHeight="1">
      <c r="A47" s="24"/>
      <c r="B47" s="25" t="s">
        <v>96</v>
      </c>
      <c r="C47" s="25"/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161">
        <f t="shared" si="6"/>
        <v>0</v>
      </c>
      <c r="L47" s="456">
        <v>0</v>
      </c>
      <c r="M47" s="494">
        <v>0</v>
      </c>
      <c r="N47" s="494">
        <v>0</v>
      </c>
      <c r="O47" s="163">
        <f t="shared" si="7"/>
        <v>0</v>
      </c>
      <c r="P47" s="169">
        <v>0</v>
      </c>
      <c r="Q47" s="161">
        <f>+SUM('A1'!M47,'A2'!R47,K47,O47,P47)</f>
        <v>528</v>
      </c>
      <c r="R47" s="474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s="12" customFormat="1" ht="18" customHeight="1">
      <c r="A48" s="23"/>
      <c r="B48" s="10" t="s">
        <v>110</v>
      </c>
      <c r="C48" s="10"/>
      <c r="D48" s="71">
        <v>7</v>
      </c>
      <c r="E48" s="71">
        <v>134</v>
      </c>
      <c r="F48" s="71">
        <v>13</v>
      </c>
      <c r="G48" s="71">
        <v>0</v>
      </c>
      <c r="H48" s="71">
        <v>0</v>
      </c>
      <c r="I48" s="71">
        <v>0</v>
      </c>
      <c r="J48" s="71">
        <v>571.2469656239588</v>
      </c>
      <c r="K48" s="161">
        <f t="shared" si="6"/>
        <v>725.2469656239588</v>
      </c>
      <c r="L48" s="456">
        <v>0</v>
      </c>
      <c r="M48" s="494">
        <v>0</v>
      </c>
      <c r="N48" s="494">
        <v>0</v>
      </c>
      <c r="O48" s="163">
        <f t="shared" si="7"/>
        <v>0</v>
      </c>
      <c r="P48" s="169">
        <v>0</v>
      </c>
      <c r="Q48" s="161">
        <f>+SUM('A1'!M48,'A2'!R48,K48,O48,P48)</f>
        <v>7503.848210528327</v>
      </c>
      <c r="R48" s="474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s="12" customFormat="1" ht="18" customHeight="1">
      <c r="A49" s="24"/>
      <c r="B49" s="25" t="s">
        <v>95</v>
      </c>
      <c r="C49" s="25"/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272.4085603423573</v>
      </c>
      <c r="K49" s="161">
        <f t="shared" si="6"/>
        <v>272.4085603423573</v>
      </c>
      <c r="L49" s="456">
        <v>0</v>
      </c>
      <c r="M49" s="494">
        <v>0</v>
      </c>
      <c r="N49" s="494">
        <v>0</v>
      </c>
      <c r="O49" s="163">
        <f t="shared" si="7"/>
        <v>0</v>
      </c>
      <c r="P49" s="169">
        <v>0</v>
      </c>
      <c r="Q49" s="161">
        <f>+SUM('A1'!M49,'A2'!R49,K49,O49,P49)</f>
        <v>4363.14689311825</v>
      </c>
      <c r="R49" s="474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s="12" customFormat="1" ht="18" customHeight="1">
      <c r="A50" s="24"/>
      <c r="B50" s="25" t="s">
        <v>96</v>
      </c>
      <c r="C50" s="10"/>
      <c r="D50" s="71">
        <v>7</v>
      </c>
      <c r="E50" s="71">
        <v>134</v>
      </c>
      <c r="F50" s="71">
        <v>13</v>
      </c>
      <c r="G50" s="71">
        <v>0</v>
      </c>
      <c r="H50" s="71">
        <v>0</v>
      </c>
      <c r="I50" s="71">
        <v>0</v>
      </c>
      <c r="J50" s="71">
        <v>298.8384052816014</v>
      </c>
      <c r="K50" s="161">
        <f t="shared" si="6"/>
        <v>452.8384052816014</v>
      </c>
      <c r="L50" s="456">
        <v>0</v>
      </c>
      <c r="M50" s="494">
        <v>0</v>
      </c>
      <c r="N50" s="494">
        <v>0</v>
      </c>
      <c r="O50" s="163">
        <f t="shared" si="7"/>
        <v>0</v>
      </c>
      <c r="P50" s="169">
        <v>0</v>
      </c>
      <c r="Q50" s="161">
        <f>+SUM('A1'!M50,'A2'!R50,K50,O50,P50)</f>
        <v>3140.701317410077</v>
      </c>
      <c r="R50" s="47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s="12" customFormat="1" ht="18" customHeight="1">
      <c r="A51" s="23"/>
      <c r="B51" s="10" t="s">
        <v>104</v>
      </c>
      <c r="C51" s="10"/>
      <c r="D51" s="161">
        <f aca="true" t="shared" si="8" ref="D51:J51">+SUM(D48,D45,D42)</f>
        <v>31.340178108079968</v>
      </c>
      <c r="E51" s="161">
        <f t="shared" si="8"/>
        <v>219.00769457934194</v>
      </c>
      <c r="F51" s="161">
        <f t="shared" si="8"/>
        <v>77</v>
      </c>
      <c r="G51" s="161">
        <f t="shared" si="8"/>
        <v>0</v>
      </c>
      <c r="H51" s="161">
        <f t="shared" si="8"/>
        <v>0</v>
      </c>
      <c r="I51" s="161">
        <f t="shared" si="8"/>
        <v>0</v>
      </c>
      <c r="J51" s="161">
        <f t="shared" si="8"/>
        <v>2492.781128744586</v>
      </c>
      <c r="K51" s="161">
        <f t="shared" si="6"/>
        <v>2820.129001432008</v>
      </c>
      <c r="L51" s="463">
        <f>+SUM(L48,L45,L42)</f>
        <v>0</v>
      </c>
      <c r="M51" s="495">
        <f>+SUM(M48,M45,M42)</f>
        <v>0</v>
      </c>
      <c r="N51" s="495">
        <f>+SUM(N48,N45,N42)</f>
        <v>0</v>
      </c>
      <c r="O51" s="163">
        <f t="shared" si="7"/>
        <v>0</v>
      </c>
      <c r="P51" s="164">
        <f>+SUM(P48,P45,P42)</f>
        <v>0</v>
      </c>
      <c r="Q51" s="161">
        <f>+SUM('A1'!M51,'A2'!R51,K51,O51,P51)</f>
        <v>85957.46902545454</v>
      </c>
      <c r="R51" s="474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s="12" customFormat="1" ht="18" customHeight="1">
      <c r="A52" s="26"/>
      <c r="B52" s="27" t="s">
        <v>159</v>
      </c>
      <c r="C52" s="27"/>
      <c r="D52" s="298"/>
      <c r="E52" s="298"/>
      <c r="F52" s="298"/>
      <c r="G52" s="298"/>
      <c r="H52" s="298"/>
      <c r="I52" s="298"/>
      <c r="J52" s="399"/>
      <c r="K52" s="399"/>
      <c r="L52" s="451"/>
      <c r="M52" s="496"/>
      <c r="N52" s="496"/>
      <c r="O52" s="356"/>
      <c r="P52" s="314"/>
      <c r="Q52" s="300"/>
      <c r="R52" s="31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s="12" customFormat="1" ht="18" customHeight="1">
      <c r="A53" s="23"/>
      <c r="B53" s="10" t="s">
        <v>160</v>
      </c>
      <c r="C53" s="10"/>
      <c r="D53" s="71">
        <v>1.3401781080799666</v>
      </c>
      <c r="E53" s="71">
        <v>70.00769457934194</v>
      </c>
      <c r="F53" s="71">
        <v>5</v>
      </c>
      <c r="G53" s="71">
        <v>0</v>
      </c>
      <c r="H53" s="71">
        <v>0</v>
      </c>
      <c r="I53" s="71">
        <v>0</v>
      </c>
      <c r="J53" s="71">
        <v>2251.7811287445866</v>
      </c>
      <c r="K53" s="161">
        <f>+SUM(D53:J53)</f>
        <v>2328.1290014320084</v>
      </c>
      <c r="L53" s="456">
        <v>0</v>
      </c>
      <c r="M53" s="494">
        <v>0</v>
      </c>
      <c r="N53" s="494">
        <v>0</v>
      </c>
      <c r="O53" s="163">
        <f>+SUM(L53:N53)</f>
        <v>0</v>
      </c>
      <c r="P53" s="169">
        <v>0</v>
      </c>
      <c r="Q53" s="161">
        <f>+SUM('A1'!M53,'A2'!R53,K53,O53,P53)</f>
        <v>71838.90398110019</v>
      </c>
      <c r="R53" s="47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s="12" customFormat="1" ht="18" customHeight="1">
      <c r="A54" s="23"/>
      <c r="B54" s="10" t="s">
        <v>161</v>
      </c>
      <c r="C54" s="10"/>
      <c r="D54" s="71">
        <v>30</v>
      </c>
      <c r="E54" s="71">
        <v>149</v>
      </c>
      <c r="F54" s="71">
        <v>72</v>
      </c>
      <c r="G54" s="71">
        <v>0</v>
      </c>
      <c r="H54" s="71">
        <v>0</v>
      </c>
      <c r="I54" s="71">
        <v>0</v>
      </c>
      <c r="J54" s="71">
        <v>241</v>
      </c>
      <c r="K54" s="161">
        <f>+SUM(D54:J54)</f>
        <v>492</v>
      </c>
      <c r="L54" s="456">
        <v>0</v>
      </c>
      <c r="M54" s="494">
        <v>0</v>
      </c>
      <c r="N54" s="494">
        <v>0</v>
      </c>
      <c r="O54" s="163">
        <f>+SUM(L54:N54)</f>
        <v>0</v>
      </c>
      <c r="P54" s="169">
        <v>0</v>
      </c>
      <c r="Q54" s="161">
        <f>+SUM('A1'!M54,'A2'!R54,K54,O54,P54)</f>
        <v>14111.565044354371</v>
      </c>
      <c r="R54" s="474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s="12" customFormat="1" ht="18" customHeight="1">
      <c r="A55" s="28"/>
      <c r="B55" s="29" t="s">
        <v>162</v>
      </c>
      <c r="C55" s="29"/>
      <c r="D55" s="168">
        <v>0</v>
      </c>
      <c r="E55" s="168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2">
        <f>+SUM(D55:J55)</f>
        <v>0</v>
      </c>
      <c r="L55" s="457">
        <v>0</v>
      </c>
      <c r="M55" s="497">
        <v>0</v>
      </c>
      <c r="N55" s="497">
        <v>0</v>
      </c>
      <c r="O55" s="498">
        <f>+SUM(L55:N55)</f>
        <v>0</v>
      </c>
      <c r="P55" s="419">
        <v>0</v>
      </c>
      <c r="Q55" s="162">
        <f>+SUM('A1'!M55,'A2'!R55,K55,O55,P55)</f>
        <v>8</v>
      </c>
      <c r="R55" s="474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s="12" customFormat="1" ht="17.25" customHeight="1">
      <c r="A56" s="10" t="s">
        <v>175</v>
      </c>
      <c r="B56" s="646"/>
      <c r="C56" s="646"/>
      <c r="D56" s="646"/>
      <c r="E56" s="646"/>
      <c r="F56" s="646"/>
      <c r="G56" s="646"/>
      <c r="H56" s="646"/>
      <c r="I56" s="646"/>
      <c r="J56" s="646"/>
      <c r="K56" s="646"/>
      <c r="L56" s="646"/>
      <c r="M56" s="646"/>
      <c r="N56" s="646"/>
      <c r="O56" s="646"/>
      <c r="P56" s="646"/>
      <c r="Q56" s="646"/>
      <c r="R56" s="46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s="12" customFormat="1" ht="18">
      <c r="A57" s="39" t="s">
        <v>176</v>
      </c>
      <c r="B57" s="10"/>
      <c r="C57" s="1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s="12" customFormat="1" ht="18">
      <c r="A58" s="39" t="s">
        <v>177</v>
      </c>
      <c r="B58" s="10"/>
      <c r="C58" s="1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s="35" customFormat="1" ht="18">
      <c r="A59" s="39" t="s">
        <v>178</v>
      </c>
      <c r="B59" s="40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s="31" customFormat="1" ht="18.75">
      <c r="A60" s="39" t="s">
        <v>179</v>
      </c>
      <c r="B60" s="40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3"/>
      <c r="R60" s="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ht="18">
      <c r="A61" s="39" t="s">
        <v>180</v>
      </c>
    </row>
    <row r="62" ht="18">
      <c r="A62" s="39" t="s">
        <v>181</v>
      </c>
    </row>
    <row r="63" ht="13.5" customHeight="1">
      <c r="A63" s="342"/>
    </row>
    <row r="64" ht="15">
      <c r="A64" s="443"/>
    </row>
    <row r="65" ht="12"/>
    <row r="66" ht="12"/>
    <row r="67" ht="12"/>
    <row r="68" ht="12"/>
  </sheetData>
  <sheetProtection/>
  <mergeCells count="21">
    <mergeCell ref="P12:P14"/>
    <mergeCell ref="D13:D14"/>
    <mergeCell ref="E13:E14"/>
    <mergeCell ref="B8:Q8"/>
    <mergeCell ref="D10:Q10"/>
    <mergeCell ref="K13:K14"/>
    <mergeCell ref="Q12:Q14"/>
    <mergeCell ref="O13:O14"/>
    <mergeCell ref="L12:O12"/>
    <mergeCell ref="H13:H14"/>
    <mergeCell ref="I13:I14"/>
    <mergeCell ref="F13:F14"/>
    <mergeCell ref="G13:G14"/>
    <mergeCell ref="M13:M14"/>
    <mergeCell ref="N13:N14"/>
    <mergeCell ref="L13:L14"/>
    <mergeCell ref="J13:J14"/>
    <mergeCell ref="B3:Q3"/>
    <mergeCell ref="B4:Q4"/>
    <mergeCell ref="B6:Q6"/>
    <mergeCell ref="B7:Q7"/>
  </mergeCells>
  <conditionalFormatting sqref="D38:Q40 D27:Q36 D42:Q51 D53:Q55 D16:Q25">
    <cfRule type="expression" priority="1" dxfId="3" stopIfTrue="1">
      <formula>AND(D16&lt;&gt;"",OR(D16&lt;0,NOT(ISNUMBER(D16))))</formula>
    </cfRule>
  </conditionalFormatting>
  <conditionalFormatting sqref="D10:E10">
    <cfRule type="expression" priority="2" dxfId="3" stopIfTrue="1">
      <formula>COUNTA(D16:Q55)&lt;&gt;COUNTIF(D16:Q55,"&gt;=0")</formula>
    </cfRule>
  </conditionalFormatting>
  <conditionalFormatting sqref="F10">
    <cfRule type="expression" priority="3" dxfId="3" stopIfTrue="1">
      <formula>COUNTA(F16:R55)&lt;&gt;COUNTIF(F16:R55,"&gt;=0")</formula>
    </cfRule>
  </conditionalFormatting>
  <conditionalFormatting sqref="G10">
    <cfRule type="expression" priority="4" dxfId="3" stopIfTrue="1">
      <formula>COUNTA(G16:R55)&lt;&gt;COUNTIF(G16:R55,"&gt;=0")</formula>
    </cfRule>
  </conditionalFormatting>
  <conditionalFormatting sqref="H10">
    <cfRule type="expression" priority="5" dxfId="3" stopIfTrue="1">
      <formula>COUNTA(H16:R55)&lt;&gt;COUNTIF(H16:R55,"&gt;=0")</formula>
    </cfRule>
  </conditionalFormatting>
  <conditionalFormatting sqref="I10">
    <cfRule type="expression" priority="6" dxfId="3" stopIfTrue="1">
      <formula>COUNTA(I16:R55)&lt;&gt;COUNTIF(I16:R55,"&gt;=0")</formula>
    </cfRule>
  </conditionalFormatting>
  <conditionalFormatting sqref="J10">
    <cfRule type="expression" priority="7" dxfId="3" stopIfTrue="1">
      <formula>COUNTA(J16:R55)&lt;&gt;COUNTIF(J16:R55,"&gt;=0")</formula>
    </cfRule>
  </conditionalFormatting>
  <conditionalFormatting sqref="K10">
    <cfRule type="expression" priority="8" dxfId="3" stopIfTrue="1">
      <formula>COUNTA(K16:R55)&lt;&gt;COUNTIF(K16:R55,"&gt;=0")</formula>
    </cfRule>
  </conditionalFormatting>
  <conditionalFormatting sqref="L10">
    <cfRule type="expression" priority="9" dxfId="3" stopIfTrue="1">
      <formula>COUNTA(L16:R55)&lt;&gt;COUNTIF(L16:R55,"&gt;=0")</formula>
    </cfRule>
  </conditionalFormatting>
  <conditionalFormatting sqref="M10">
    <cfRule type="expression" priority="10" dxfId="3" stopIfTrue="1">
      <formula>COUNTA(M16:R55)&lt;&gt;COUNTIF(M16:R55,"&gt;=0")</formula>
    </cfRule>
  </conditionalFormatting>
  <conditionalFormatting sqref="N10">
    <cfRule type="expression" priority="11" dxfId="3" stopIfTrue="1">
      <formula>COUNTA(N16:R55)&lt;&gt;COUNTIF(N16:R55,"&gt;=0")</formula>
    </cfRule>
  </conditionalFormatting>
  <conditionalFormatting sqref="O10">
    <cfRule type="expression" priority="12" dxfId="3" stopIfTrue="1">
      <formula>COUNTA(O16:R55)&lt;&gt;COUNTIF(O16:R55,"&gt;=0")</formula>
    </cfRule>
  </conditionalFormatting>
  <conditionalFormatting sqref="P10">
    <cfRule type="expression" priority="13" dxfId="3" stopIfTrue="1">
      <formula>COUNTA(P16:R55)&lt;&gt;COUNTIF(P16:R55,"&gt;=0")</formula>
    </cfRule>
  </conditionalFormatting>
  <conditionalFormatting sqref="Q10">
    <cfRule type="expression" priority="14" dxfId="3" stopIfTrue="1">
      <formula>COUNTA(Q16:R55)&lt;&gt;COUNTIF(Q16:R55,"&gt;=0")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8" r:id="rId1"/>
  <headerFooter alignWithMargins="0">
    <oddFooter>&amp;C2010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outlinePr summaryBelow="0" summaryRight="0"/>
    <pageSetUpPr fitToPage="1"/>
  </sheetPr>
  <dimension ref="A1:IV64"/>
  <sheetViews>
    <sheetView zoomScale="75" zoomScaleNormal="75" zoomScaleSheetLayoutView="50" workbookViewId="0" topLeftCell="A1">
      <pane xSplit="3" ySplit="14" topLeftCell="D15" activePane="bottomRight" state="frozen"/>
      <selection pane="topLeft" activeCell="B8" sqref="B8:M8"/>
      <selection pane="topRight" activeCell="B8" sqref="B8:M8"/>
      <selection pane="bottomLeft" activeCell="B8" sqref="B8:M8"/>
      <selection pane="bottomRight" activeCell="B41" sqref="B41"/>
    </sheetView>
  </sheetViews>
  <sheetFormatPr defaultColWidth="9.00390625" defaultRowHeight="12" zeroHeight="1" outlineLevelCol="1"/>
  <cols>
    <col min="1" max="1" width="1.75390625" style="96" customWidth="1"/>
    <col min="2" max="2" width="44.125" style="96" customWidth="1"/>
    <col min="3" max="3" width="33.25390625" style="96" customWidth="1"/>
    <col min="4" max="4" width="7.375" style="96" customWidth="1"/>
    <col min="5" max="5" width="7.125" style="96" bestFit="1" customWidth="1"/>
    <col min="6" max="6" width="7.75390625" style="96" customWidth="1"/>
    <col min="7" max="7" width="8.125" style="96" bestFit="1" customWidth="1"/>
    <col min="8" max="8" width="6.875" style="96" bestFit="1" customWidth="1"/>
    <col min="9" max="9" width="7.75390625" style="96" bestFit="1" customWidth="1"/>
    <col min="10" max="10" width="7.375" style="96" customWidth="1"/>
    <col min="11" max="12" width="7.125" style="96" customWidth="1"/>
    <col min="13" max="13" width="6.875" style="96" bestFit="1" customWidth="1"/>
    <col min="14" max="14" width="7.375" style="96" customWidth="1"/>
    <col min="15" max="16" width="7.125" style="96" customWidth="1"/>
    <col min="17" max="17" width="6.625" style="96" customWidth="1"/>
    <col min="18" max="18" width="5.875" style="96" bestFit="1" customWidth="1"/>
    <col min="19" max="19" width="6.625" style="96" customWidth="1"/>
    <col min="20" max="20" width="6.875" style="96" customWidth="1"/>
    <col min="21" max="21" width="8.00390625" style="96" customWidth="1"/>
    <col min="22" max="22" width="6.375" style="96" customWidth="1"/>
    <col min="23" max="23" width="6.625" style="96" customWidth="1"/>
    <col min="24" max="25" width="8.125" style="96" customWidth="1"/>
    <col min="26" max="27" width="7.375" style="96" customWidth="1"/>
    <col min="28" max="28" width="7.125" style="96" customWidth="1"/>
    <col min="29" max="30" width="6.875" style="96" customWidth="1"/>
    <col min="31" max="32" width="7.75390625" style="96" customWidth="1"/>
    <col min="33" max="33" width="7.375" style="96" customWidth="1"/>
    <col min="34" max="34" width="6.875" style="96" customWidth="1"/>
    <col min="35" max="35" width="7.375" style="96" customWidth="1"/>
    <col min="36" max="36" width="6.875" style="96" customWidth="1"/>
    <col min="37" max="37" width="7.125" style="96" customWidth="1"/>
    <col min="38" max="38" width="8.00390625" style="96" customWidth="1"/>
    <col min="39" max="41" width="7.375" style="96" customWidth="1"/>
    <col min="42" max="42" width="10.625" style="276" customWidth="1"/>
    <col min="43" max="43" width="21.00390625" style="96" customWidth="1"/>
    <col min="44" max="44" width="13.875" style="96" bestFit="1" customWidth="1" outlineLevel="1"/>
    <col min="45" max="45" width="10.00390625" style="96" bestFit="1" customWidth="1" outlineLevel="1"/>
    <col min="46" max="46" width="7.75390625" style="96" customWidth="1" outlineLevel="1"/>
    <col min="47" max="47" width="7.125" style="96" customWidth="1" outlineLevel="1"/>
    <col min="48" max="48" width="6.875" style="96" customWidth="1" outlineLevel="1"/>
    <col min="49" max="49" width="7.75390625" style="96" customWidth="1" outlineLevel="1"/>
    <col min="50" max="50" width="7.375" style="96" customWidth="1" outlineLevel="1"/>
    <col min="51" max="52" width="7.125" style="96" customWidth="1" outlineLevel="1"/>
    <col min="53" max="53" width="6.875" style="96" customWidth="1" outlineLevel="1"/>
    <col min="54" max="54" width="7.375" style="96" customWidth="1" outlineLevel="1"/>
    <col min="55" max="56" width="7.125" style="96" customWidth="1" outlineLevel="1"/>
    <col min="57" max="57" width="6.625" style="96" customWidth="1" outlineLevel="1"/>
    <col min="58" max="58" width="5.875" style="96" customWidth="1" outlineLevel="1"/>
    <col min="59" max="59" width="6.625" style="96" customWidth="1" outlineLevel="1"/>
    <col min="60" max="60" width="6.875" style="96" customWidth="1" outlineLevel="1"/>
    <col min="61" max="61" width="8.00390625" style="96" customWidth="1" outlineLevel="1"/>
    <col min="62" max="62" width="6.375" style="96" customWidth="1" outlineLevel="1"/>
    <col min="63" max="63" width="6.625" style="96" customWidth="1" outlineLevel="1"/>
    <col min="64" max="65" width="8.125" style="96" customWidth="1" outlineLevel="1"/>
    <col min="66" max="67" width="7.375" style="96" customWidth="1" outlineLevel="1"/>
    <col min="68" max="68" width="7.125" style="96" customWidth="1" outlineLevel="1"/>
    <col min="69" max="70" width="6.875" style="96" customWidth="1" outlineLevel="1"/>
    <col min="71" max="72" width="7.75390625" style="96" customWidth="1" outlineLevel="1"/>
    <col min="73" max="73" width="7.375" style="96" customWidth="1" outlineLevel="1"/>
    <col min="74" max="74" width="6.875" style="96" customWidth="1" outlineLevel="1"/>
    <col min="75" max="75" width="7.375" style="96" customWidth="1" outlineLevel="1"/>
    <col min="76" max="76" width="6.875" style="96" customWidth="1" outlineLevel="1"/>
    <col min="77" max="77" width="7.125" style="96" customWidth="1" outlineLevel="1"/>
    <col min="78" max="78" width="8.00390625" style="96" customWidth="1" outlineLevel="1"/>
    <col min="79" max="81" width="7.375" style="96" customWidth="1" outlineLevel="1"/>
    <col min="82" max="82" width="10.625" style="276" customWidth="1" outlineLevel="1"/>
    <col min="83" max="83" width="20.75390625" style="276" customWidth="1" outlineLevel="1"/>
    <col min="84" max="85" width="9.25390625" style="96" bestFit="1" customWidth="1"/>
    <col min="86" max="86" width="9.25390625" style="96" customWidth="1"/>
    <col min="87" max="87" width="11.125" style="96" customWidth="1"/>
    <col min="88" max="16384" width="0" style="96" hidden="1" customWidth="1"/>
  </cols>
  <sheetData>
    <row r="1" spans="1:83" s="4" customFormat="1" ht="18" customHeight="1">
      <c r="A1" s="170" t="s">
        <v>172</v>
      </c>
      <c r="B1" s="171"/>
      <c r="C1" s="171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5"/>
      <c r="AQ1" s="90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3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5"/>
      <c r="CE1" s="175"/>
    </row>
    <row r="2" spans="1:83" s="4" customFormat="1" ht="18" customHeight="1">
      <c r="A2" s="170"/>
      <c r="B2" s="171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5"/>
      <c r="AQ2" s="90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3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5"/>
      <c r="CE2" s="175"/>
    </row>
    <row r="3" spans="1:83" s="4" customFormat="1" ht="18" customHeight="1">
      <c r="A3" s="170"/>
      <c r="B3" s="171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3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5"/>
      <c r="AQ3" s="90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3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5"/>
      <c r="CE3" s="175"/>
    </row>
    <row r="4" spans="1:83" s="4" customFormat="1" ht="18" customHeight="1">
      <c r="A4" s="176"/>
      <c r="B4" s="687" t="s">
        <v>51</v>
      </c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7"/>
      <c r="Z4" s="687"/>
      <c r="AA4" s="687"/>
      <c r="AB4" s="687"/>
      <c r="AC4" s="687"/>
      <c r="AD4" s="687"/>
      <c r="AE4" s="687"/>
      <c r="AF4" s="687"/>
      <c r="AG4" s="687"/>
      <c r="AH4" s="687"/>
      <c r="AI4" s="687"/>
      <c r="AJ4" s="687"/>
      <c r="AK4" s="687"/>
      <c r="AL4" s="687"/>
      <c r="AM4" s="687"/>
      <c r="AN4" s="687"/>
      <c r="AO4" s="687"/>
      <c r="AP4" s="687"/>
      <c r="AQ4" s="90"/>
      <c r="AR4" s="179"/>
      <c r="AS4" s="179"/>
      <c r="AT4" s="179"/>
      <c r="AU4" s="179"/>
      <c r="AV4" s="179"/>
      <c r="AW4" s="179"/>
      <c r="AX4" s="179"/>
      <c r="AY4" s="179"/>
      <c r="AZ4" s="179"/>
      <c r="BA4" s="174"/>
      <c r="BB4" s="174"/>
      <c r="BC4" s="184"/>
      <c r="BD4" s="181"/>
      <c r="BE4" s="181"/>
      <c r="BF4" s="181"/>
      <c r="BG4" s="181"/>
      <c r="BH4" s="181"/>
      <c r="BI4" s="181"/>
      <c r="BJ4" s="181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5"/>
      <c r="CE4" s="175"/>
    </row>
    <row r="5" spans="1:83" s="4" customFormat="1" ht="18.75">
      <c r="A5" s="182"/>
      <c r="B5" s="687" t="s">
        <v>52</v>
      </c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  <c r="AL5" s="687"/>
      <c r="AM5" s="687"/>
      <c r="AN5" s="687"/>
      <c r="AO5" s="687"/>
      <c r="AP5" s="687"/>
      <c r="AQ5" s="90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</row>
    <row r="6" spans="1:83" s="4" customFormat="1" ht="18.75">
      <c r="A6" s="182"/>
      <c r="B6" s="383"/>
      <c r="C6" s="442"/>
      <c r="D6" s="179"/>
      <c r="E6" s="179"/>
      <c r="F6" s="179"/>
      <c r="G6" s="179"/>
      <c r="H6" s="179"/>
      <c r="I6" s="179"/>
      <c r="J6" s="179"/>
      <c r="K6" s="179"/>
      <c r="L6" s="183"/>
      <c r="M6" s="174"/>
      <c r="N6" s="174"/>
      <c r="O6" s="184"/>
      <c r="P6" s="181"/>
      <c r="Q6" s="181"/>
      <c r="R6" s="181"/>
      <c r="S6" s="181"/>
      <c r="T6" s="181"/>
      <c r="U6" s="181"/>
      <c r="V6" s="181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5"/>
      <c r="AQ6" s="90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</row>
    <row r="7" spans="1:83" s="4" customFormat="1" ht="18.75">
      <c r="A7" s="182"/>
      <c r="B7" s="687" t="s">
        <v>128</v>
      </c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7"/>
      <c r="AJ7" s="687"/>
      <c r="AK7" s="687"/>
      <c r="AL7" s="687"/>
      <c r="AM7" s="687"/>
      <c r="AN7" s="687"/>
      <c r="AO7" s="687"/>
      <c r="AP7" s="687"/>
      <c r="AQ7" s="90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</row>
    <row r="8" spans="1:256" s="4" customFormat="1" ht="18.75">
      <c r="A8" s="185"/>
      <c r="B8" s="687" t="s">
        <v>101</v>
      </c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687"/>
      <c r="T8" s="687"/>
      <c r="U8" s="687"/>
      <c r="V8" s="687"/>
      <c r="W8" s="687"/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7"/>
      <c r="AN8" s="687"/>
      <c r="AO8" s="687"/>
      <c r="AP8" s="687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326"/>
      <c r="CE8" s="326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3"/>
      <c r="FF8" s="203"/>
      <c r="FG8" s="203"/>
      <c r="FH8" s="203"/>
      <c r="FI8" s="203"/>
      <c r="FJ8" s="203"/>
      <c r="FK8" s="203"/>
      <c r="FL8" s="203"/>
      <c r="FM8" s="203"/>
      <c r="FN8" s="203"/>
      <c r="FO8" s="203"/>
      <c r="FP8" s="203"/>
      <c r="FQ8" s="203"/>
      <c r="FR8" s="203"/>
      <c r="FS8" s="203"/>
      <c r="FT8" s="203"/>
      <c r="FU8" s="203"/>
      <c r="FV8" s="203"/>
      <c r="FW8" s="203"/>
      <c r="FX8" s="203"/>
      <c r="FY8" s="203"/>
      <c r="FZ8" s="203"/>
      <c r="GA8" s="203"/>
      <c r="GB8" s="203"/>
      <c r="GC8" s="203"/>
      <c r="GD8" s="203"/>
      <c r="GE8" s="203"/>
      <c r="GF8" s="203"/>
      <c r="GG8" s="203"/>
      <c r="GH8" s="203"/>
      <c r="GI8" s="203"/>
      <c r="GJ8" s="203"/>
      <c r="GK8" s="203"/>
      <c r="GL8" s="203"/>
      <c r="GM8" s="203"/>
      <c r="GN8" s="203"/>
      <c r="GO8" s="203"/>
      <c r="GP8" s="203"/>
      <c r="GQ8" s="203"/>
      <c r="GR8" s="203"/>
      <c r="GS8" s="203"/>
      <c r="GT8" s="203"/>
      <c r="GU8" s="203"/>
      <c r="GV8" s="203"/>
      <c r="GW8" s="203"/>
      <c r="GX8" s="203"/>
      <c r="GY8" s="203"/>
      <c r="GZ8" s="203"/>
      <c r="HA8" s="203"/>
      <c r="HB8" s="203"/>
      <c r="HC8" s="203"/>
      <c r="HD8" s="203"/>
      <c r="HE8" s="203"/>
      <c r="HF8" s="203"/>
      <c r="HG8" s="203"/>
      <c r="HH8" s="203"/>
      <c r="HI8" s="203"/>
      <c r="HJ8" s="203"/>
      <c r="HK8" s="203"/>
      <c r="HL8" s="203"/>
      <c r="HM8" s="203"/>
      <c r="HN8" s="203"/>
      <c r="HO8" s="203"/>
      <c r="HP8" s="203"/>
      <c r="HQ8" s="203"/>
      <c r="HR8" s="203"/>
      <c r="HS8" s="203"/>
      <c r="HT8" s="203"/>
      <c r="HU8" s="203"/>
      <c r="HV8" s="203"/>
      <c r="HW8" s="203"/>
      <c r="HX8" s="203"/>
      <c r="HY8" s="203"/>
      <c r="HZ8" s="203"/>
      <c r="IA8" s="203"/>
      <c r="IB8" s="203"/>
      <c r="IC8" s="203"/>
      <c r="ID8" s="203"/>
      <c r="IE8" s="203"/>
      <c r="IF8" s="203"/>
      <c r="IG8" s="203"/>
      <c r="IH8" s="203"/>
      <c r="II8" s="203"/>
      <c r="IJ8" s="203"/>
      <c r="IK8" s="203"/>
      <c r="IL8" s="203"/>
      <c r="IM8" s="203"/>
      <c r="IN8" s="203"/>
      <c r="IO8" s="203"/>
      <c r="IP8" s="203"/>
      <c r="IQ8" s="203"/>
      <c r="IR8" s="203"/>
      <c r="IS8" s="203"/>
      <c r="IT8" s="203"/>
      <c r="IU8" s="203"/>
      <c r="IV8" s="203"/>
    </row>
    <row r="9" spans="1:256" s="4" customFormat="1" ht="18.75" customHeight="1">
      <c r="A9" s="190"/>
      <c r="B9" s="693" t="s">
        <v>79</v>
      </c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693"/>
      <c r="R9" s="693"/>
      <c r="S9" s="693"/>
      <c r="T9" s="693"/>
      <c r="U9" s="693"/>
      <c r="V9" s="693"/>
      <c r="W9" s="693"/>
      <c r="X9" s="693"/>
      <c r="Y9" s="693"/>
      <c r="Z9" s="693"/>
      <c r="AA9" s="693"/>
      <c r="AB9" s="693"/>
      <c r="AC9" s="693"/>
      <c r="AD9" s="693"/>
      <c r="AE9" s="693"/>
      <c r="AF9" s="693"/>
      <c r="AG9" s="693"/>
      <c r="AH9" s="693"/>
      <c r="AI9" s="693"/>
      <c r="AJ9" s="693"/>
      <c r="AK9" s="693"/>
      <c r="AL9" s="693"/>
      <c r="AM9" s="693"/>
      <c r="AN9" s="693"/>
      <c r="AO9" s="693"/>
      <c r="AP9" s="69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326"/>
      <c r="CE9" s="326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3"/>
      <c r="HE9" s="203"/>
      <c r="HF9" s="203"/>
      <c r="HG9" s="203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03"/>
      <c r="HT9" s="203"/>
      <c r="HU9" s="203"/>
      <c r="HV9" s="203"/>
      <c r="HW9" s="203"/>
      <c r="HX9" s="203"/>
      <c r="HY9" s="203"/>
      <c r="HZ9" s="203"/>
      <c r="IA9" s="203"/>
      <c r="IB9" s="203"/>
      <c r="IC9" s="203"/>
      <c r="ID9" s="203"/>
      <c r="IE9" s="203"/>
      <c r="IF9" s="203"/>
      <c r="IG9" s="203"/>
      <c r="IH9" s="203"/>
      <c r="II9" s="203"/>
      <c r="IJ9" s="203"/>
      <c r="IK9" s="203"/>
      <c r="IL9" s="203"/>
      <c r="IM9" s="203"/>
      <c r="IN9" s="203"/>
      <c r="IO9" s="203"/>
      <c r="IP9" s="203"/>
      <c r="IQ9" s="203"/>
      <c r="IR9" s="203"/>
      <c r="IS9" s="203"/>
      <c r="IT9" s="203"/>
      <c r="IU9" s="203"/>
      <c r="IV9" s="203"/>
    </row>
    <row r="10" spans="1:256" s="4" customFormat="1" ht="11.25" customHeight="1">
      <c r="A10" s="190"/>
      <c r="B10" s="355"/>
      <c r="C10" s="355"/>
      <c r="D10" s="186"/>
      <c r="E10" s="187"/>
      <c r="F10" s="179"/>
      <c r="G10" s="179"/>
      <c r="H10" s="179"/>
      <c r="I10" s="179"/>
      <c r="J10" s="179"/>
      <c r="K10" s="179"/>
      <c r="L10" s="183"/>
      <c r="M10" s="188"/>
      <c r="N10" s="174"/>
      <c r="O10" s="192"/>
      <c r="P10" s="189"/>
      <c r="Q10" s="189"/>
      <c r="R10" s="189"/>
      <c r="S10" s="189"/>
      <c r="T10" s="189"/>
      <c r="U10" s="189"/>
      <c r="V10" s="189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5"/>
      <c r="AQ10" s="203"/>
      <c r="AR10" s="268"/>
      <c r="AS10" s="268"/>
      <c r="AT10" s="268"/>
      <c r="AU10" s="268"/>
      <c r="AV10" s="268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326"/>
      <c r="CE10" s="326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03"/>
      <c r="GT10" s="203"/>
      <c r="GU10" s="203"/>
      <c r="GV10" s="203"/>
      <c r="GW10" s="203"/>
      <c r="GX10" s="203"/>
      <c r="GY10" s="203"/>
      <c r="GZ10" s="203"/>
      <c r="HA10" s="203"/>
      <c r="HB10" s="203"/>
      <c r="HC10" s="203"/>
      <c r="HD10" s="203"/>
      <c r="HE10" s="203"/>
      <c r="HF10" s="203"/>
      <c r="HG10" s="203"/>
      <c r="HH10" s="203"/>
      <c r="HI10" s="203"/>
      <c r="HJ10" s="203"/>
      <c r="HK10" s="203"/>
      <c r="HL10" s="203"/>
      <c r="HM10" s="203"/>
      <c r="HN10" s="203"/>
      <c r="HO10" s="203"/>
      <c r="HP10" s="203"/>
      <c r="HQ10" s="203"/>
      <c r="HR10" s="203"/>
      <c r="HS10" s="203"/>
      <c r="HT10" s="203"/>
      <c r="HU10" s="203"/>
      <c r="HV10" s="203"/>
      <c r="HW10" s="203"/>
      <c r="HX10" s="203"/>
      <c r="HY10" s="203"/>
      <c r="HZ10" s="203"/>
      <c r="IA10" s="203"/>
      <c r="IB10" s="203"/>
      <c r="IC10" s="203"/>
      <c r="ID10" s="203"/>
      <c r="IE10" s="203"/>
      <c r="IF10" s="203"/>
      <c r="IG10" s="203"/>
      <c r="IH10" s="203"/>
      <c r="II10" s="203"/>
      <c r="IJ10" s="203"/>
      <c r="IK10" s="203"/>
      <c r="IL10" s="203"/>
      <c r="IM10" s="203"/>
      <c r="IN10" s="203"/>
      <c r="IO10" s="203"/>
      <c r="IP10" s="203"/>
      <c r="IQ10" s="203"/>
      <c r="IR10" s="203"/>
      <c r="IS10" s="203"/>
      <c r="IT10" s="203"/>
      <c r="IU10" s="203"/>
      <c r="IV10" s="203"/>
    </row>
    <row r="11" spans="1:256" s="4" customFormat="1" ht="51" customHeight="1">
      <c r="A11" s="191"/>
      <c r="B11" s="688" t="s">
        <v>3</v>
      </c>
      <c r="C11" s="689"/>
      <c r="D11" s="179"/>
      <c r="E11" s="179"/>
      <c r="F11" s="187"/>
      <c r="G11" s="186"/>
      <c r="H11" s="179"/>
      <c r="I11" s="179"/>
      <c r="J11" s="179"/>
      <c r="K11" s="179"/>
      <c r="L11" s="183"/>
      <c r="M11" s="188"/>
      <c r="N11" s="174"/>
      <c r="P11" s="189"/>
      <c r="Q11" s="189"/>
      <c r="R11" s="189"/>
      <c r="S11" s="189"/>
      <c r="T11" s="189"/>
      <c r="U11" s="189"/>
      <c r="V11" s="189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86"/>
      <c r="AM11" s="174"/>
      <c r="AN11" s="174"/>
      <c r="AO11" s="174"/>
      <c r="AP11" s="175"/>
      <c r="AQ11" s="317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27"/>
      <c r="CE11" s="32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17"/>
      <c r="DZ11" s="317"/>
      <c r="EA11" s="317"/>
      <c r="EB11" s="317"/>
      <c r="EC11" s="317"/>
      <c r="ED11" s="317"/>
      <c r="EE11" s="317"/>
      <c r="EF11" s="317"/>
      <c r="EG11" s="317"/>
      <c r="EH11" s="317"/>
      <c r="EI11" s="317"/>
      <c r="EJ11" s="317"/>
      <c r="EK11" s="317"/>
      <c r="EL11" s="317"/>
      <c r="EM11" s="317"/>
      <c r="EN11" s="317"/>
      <c r="EO11" s="317"/>
      <c r="EP11" s="317"/>
      <c r="EQ11" s="317"/>
      <c r="ER11" s="317"/>
      <c r="ES11" s="317"/>
      <c r="ET11" s="317"/>
      <c r="EU11" s="317"/>
      <c r="EV11" s="317"/>
      <c r="EW11" s="317"/>
      <c r="EX11" s="317"/>
      <c r="EY11" s="317"/>
      <c r="EZ11" s="317"/>
      <c r="FA11" s="317"/>
      <c r="FB11" s="317"/>
      <c r="FC11" s="317"/>
      <c r="FD11" s="317"/>
      <c r="FE11" s="317"/>
      <c r="FF11" s="317"/>
      <c r="FG11" s="317"/>
      <c r="FH11" s="317"/>
      <c r="FI11" s="317"/>
      <c r="FJ11" s="317"/>
      <c r="FK11" s="317"/>
      <c r="FL11" s="317"/>
      <c r="FM11" s="317"/>
      <c r="FN11" s="317"/>
      <c r="FO11" s="317"/>
      <c r="FP11" s="317"/>
      <c r="FQ11" s="317"/>
      <c r="FR11" s="317"/>
      <c r="FS11" s="317"/>
      <c r="FT11" s="317"/>
      <c r="FU11" s="317"/>
      <c r="FV11" s="317"/>
      <c r="FW11" s="317"/>
      <c r="FX11" s="317"/>
      <c r="FY11" s="317"/>
      <c r="FZ11" s="317"/>
      <c r="GA11" s="317"/>
      <c r="GB11" s="317"/>
      <c r="GC11" s="317"/>
      <c r="GD11" s="317"/>
      <c r="GE11" s="317"/>
      <c r="GF11" s="317"/>
      <c r="GG11" s="317"/>
      <c r="GH11" s="317"/>
      <c r="GI11" s="317"/>
      <c r="GJ11" s="317"/>
      <c r="GK11" s="317"/>
      <c r="GL11" s="317"/>
      <c r="GM11" s="317"/>
      <c r="GN11" s="317"/>
      <c r="GO11" s="317"/>
      <c r="GP11" s="317"/>
      <c r="GQ11" s="317"/>
      <c r="GR11" s="317"/>
      <c r="GS11" s="317"/>
      <c r="GT11" s="317"/>
      <c r="GU11" s="317"/>
      <c r="GV11" s="317"/>
      <c r="GW11" s="317"/>
      <c r="GX11" s="317"/>
      <c r="GY11" s="317"/>
      <c r="GZ11" s="317"/>
      <c r="HA11" s="317"/>
      <c r="HB11" s="317"/>
      <c r="HC11" s="317"/>
      <c r="HD11" s="317"/>
      <c r="HE11" s="317"/>
      <c r="HF11" s="317"/>
      <c r="HG11" s="317"/>
      <c r="HH11" s="317"/>
      <c r="HI11" s="317"/>
      <c r="HJ11" s="317"/>
      <c r="HK11" s="317"/>
      <c r="HL11" s="317"/>
      <c r="HM11" s="317"/>
      <c r="HN11" s="317"/>
      <c r="HO11" s="317"/>
      <c r="HP11" s="317"/>
      <c r="HQ11" s="317"/>
      <c r="HR11" s="317"/>
      <c r="HS11" s="317"/>
      <c r="HT11" s="317"/>
      <c r="HU11" s="317"/>
      <c r="HV11" s="317"/>
      <c r="HW11" s="317"/>
      <c r="HX11" s="317"/>
      <c r="HY11" s="317"/>
      <c r="HZ11" s="317"/>
      <c r="IA11" s="317"/>
      <c r="IB11" s="317"/>
      <c r="IC11" s="317"/>
      <c r="ID11" s="317"/>
      <c r="IE11" s="317"/>
      <c r="IF11" s="317"/>
      <c r="IG11" s="317"/>
      <c r="IH11" s="317"/>
      <c r="II11" s="317"/>
      <c r="IJ11" s="317"/>
      <c r="IK11" s="317"/>
      <c r="IL11" s="317"/>
      <c r="IM11" s="317"/>
      <c r="IN11" s="317"/>
      <c r="IO11" s="317"/>
      <c r="IP11" s="317"/>
      <c r="IQ11" s="317"/>
      <c r="IR11" s="317"/>
      <c r="IS11" s="317"/>
      <c r="IT11" s="317"/>
      <c r="IU11" s="317"/>
      <c r="IV11" s="317"/>
    </row>
    <row r="12" spans="1:256" s="4" customFormat="1" ht="14.25" customHeight="1">
      <c r="A12" s="174"/>
      <c r="B12" s="174"/>
      <c r="C12" s="174"/>
      <c r="D12" s="179"/>
      <c r="E12" s="179"/>
      <c r="F12" s="186"/>
      <c r="G12" s="186"/>
      <c r="H12" s="179"/>
      <c r="I12" s="179"/>
      <c r="J12" s="179"/>
      <c r="K12" s="179"/>
      <c r="L12" s="183"/>
      <c r="M12" s="174"/>
      <c r="N12" s="174"/>
      <c r="P12" s="189"/>
      <c r="Q12" s="189"/>
      <c r="R12" s="189"/>
      <c r="S12" s="189"/>
      <c r="T12" s="189"/>
      <c r="U12" s="189"/>
      <c r="V12" s="189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86"/>
      <c r="AM12" s="174"/>
      <c r="AN12" s="174"/>
      <c r="AO12" s="174"/>
      <c r="AP12" s="175"/>
      <c r="AQ12" s="319"/>
      <c r="AR12" s="328"/>
      <c r="AS12" s="328"/>
      <c r="AT12" s="328"/>
      <c r="AU12" s="328"/>
      <c r="AV12" s="328"/>
      <c r="AW12" s="319"/>
      <c r="AX12" s="225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29"/>
      <c r="CE12" s="32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19"/>
      <c r="DS12" s="319"/>
      <c r="DT12" s="319"/>
      <c r="DU12" s="319"/>
      <c r="DV12" s="319"/>
      <c r="DW12" s="319"/>
      <c r="DX12" s="319"/>
      <c r="DY12" s="319"/>
      <c r="DZ12" s="319"/>
      <c r="EA12" s="319"/>
      <c r="EB12" s="319"/>
      <c r="EC12" s="319"/>
      <c r="ED12" s="319"/>
      <c r="EE12" s="319"/>
      <c r="EF12" s="319"/>
      <c r="EG12" s="319"/>
      <c r="EH12" s="319"/>
      <c r="EI12" s="319"/>
      <c r="EJ12" s="319"/>
      <c r="EK12" s="319"/>
      <c r="EL12" s="319"/>
      <c r="EM12" s="319"/>
      <c r="EN12" s="319"/>
      <c r="EO12" s="319"/>
      <c r="EP12" s="319"/>
      <c r="EQ12" s="319"/>
      <c r="ER12" s="319"/>
      <c r="ES12" s="319"/>
      <c r="ET12" s="319"/>
      <c r="EU12" s="319"/>
      <c r="EV12" s="319"/>
      <c r="EW12" s="319"/>
      <c r="EX12" s="319"/>
      <c r="EY12" s="319"/>
      <c r="EZ12" s="319"/>
      <c r="FA12" s="319"/>
      <c r="FB12" s="319"/>
      <c r="FC12" s="319"/>
      <c r="FD12" s="319"/>
      <c r="FE12" s="319"/>
      <c r="FF12" s="319"/>
      <c r="FG12" s="319"/>
      <c r="FH12" s="319"/>
      <c r="FI12" s="319"/>
      <c r="FJ12" s="319"/>
      <c r="FK12" s="319"/>
      <c r="FL12" s="319"/>
      <c r="FM12" s="319"/>
      <c r="FN12" s="319"/>
      <c r="FO12" s="319"/>
      <c r="FP12" s="319"/>
      <c r="FQ12" s="319"/>
      <c r="FR12" s="319"/>
      <c r="FS12" s="319"/>
      <c r="FT12" s="319"/>
      <c r="FU12" s="319"/>
      <c r="FV12" s="319"/>
      <c r="FW12" s="319"/>
      <c r="FX12" s="319"/>
      <c r="FY12" s="319"/>
      <c r="FZ12" s="319"/>
      <c r="GA12" s="319"/>
      <c r="GB12" s="319"/>
      <c r="GC12" s="319"/>
      <c r="GD12" s="319"/>
      <c r="GE12" s="319"/>
      <c r="GF12" s="319"/>
      <c r="GG12" s="319"/>
      <c r="GH12" s="319"/>
      <c r="GI12" s="319"/>
      <c r="GJ12" s="319"/>
      <c r="GK12" s="319"/>
      <c r="GL12" s="319"/>
      <c r="GM12" s="319"/>
      <c r="GN12" s="319"/>
      <c r="GO12" s="319"/>
      <c r="GP12" s="319"/>
      <c r="GQ12" s="319"/>
      <c r="GR12" s="319"/>
      <c r="GS12" s="319"/>
      <c r="GT12" s="319"/>
      <c r="GU12" s="319"/>
      <c r="GV12" s="319"/>
      <c r="GW12" s="319"/>
      <c r="GX12" s="319"/>
      <c r="GY12" s="319"/>
      <c r="GZ12" s="319"/>
      <c r="HA12" s="319"/>
      <c r="HB12" s="319"/>
      <c r="HC12" s="319"/>
      <c r="HD12" s="319"/>
      <c r="HE12" s="319"/>
      <c r="HF12" s="319"/>
      <c r="HG12" s="319"/>
      <c r="HH12" s="319"/>
      <c r="HI12" s="319"/>
      <c r="HJ12" s="319"/>
      <c r="HK12" s="319"/>
      <c r="HL12" s="319"/>
      <c r="HM12" s="319"/>
      <c r="HN12" s="319"/>
      <c r="HO12" s="319"/>
      <c r="HP12" s="319"/>
      <c r="HQ12" s="319"/>
      <c r="HR12" s="319"/>
      <c r="HS12" s="319"/>
      <c r="HT12" s="319"/>
      <c r="HU12" s="319"/>
      <c r="HV12" s="319"/>
      <c r="HW12" s="319"/>
      <c r="HX12" s="319"/>
      <c r="HY12" s="319"/>
      <c r="HZ12" s="319"/>
      <c r="IA12" s="319"/>
      <c r="IB12" s="319"/>
      <c r="IC12" s="319"/>
      <c r="ID12" s="319"/>
      <c r="IE12" s="319"/>
      <c r="IF12" s="319"/>
      <c r="IG12" s="319"/>
      <c r="IH12" s="319"/>
      <c r="II12" s="319"/>
      <c r="IJ12" s="319"/>
      <c r="IK12" s="319"/>
      <c r="IL12" s="319"/>
      <c r="IM12" s="319"/>
      <c r="IN12" s="319"/>
      <c r="IO12" s="319"/>
      <c r="IP12" s="319"/>
      <c r="IQ12" s="319"/>
      <c r="IR12" s="319"/>
      <c r="IS12" s="319"/>
      <c r="IT12" s="319"/>
      <c r="IU12" s="319"/>
      <c r="IV12" s="319"/>
    </row>
    <row r="13" spans="1:256" s="12" customFormat="1" ht="27.75" customHeight="1">
      <c r="A13" s="193"/>
      <c r="B13" s="45" t="s">
        <v>103</v>
      </c>
      <c r="C13" s="194"/>
      <c r="D13" s="690" t="s">
        <v>125</v>
      </c>
      <c r="E13" s="691"/>
      <c r="F13" s="691"/>
      <c r="G13" s="691"/>
      <c r="H13" s="691"/>
      <c r="I13" s="691"/>
      <c r="J13" s="691"/>
      <c r="K13" s="691"/>
      <c r="L13" s="691"/>
      <c r="M13" s="691"/>
      <c r="N13" s="691"/>
      <c r="O13" s="691"/>
      <c r="P13" s="691"/>
      <c r="Q13" s="691"/>
      <c r="R13" s="691"/>
      <c r="S13" s="691"/>
      <c r="T13" s="691"/>
      <c r="U13" s="691"/>
      <c r="V13" s="691"/>
      <c r="W13" s="691"/>
      <c r="X13" s="691"/>
      <c r="Y13" s="691"/>
      <c r="Z13" s="691"/>
      <c r="AA13" s="691"/>
      <c r="AB13" s="691"/>
      <c r="AC13" s="691"/>
      <c r="AD13" s="691"/>
      <c r="AE13" s="691"/>
      <c r="AF13" s="691"/>
      <c r="AG13" s="691"/>
      <c r="AH13" s="691"/>
      <c r="AI13" s="691"/>
      <c r="AJ13" s="691"/>
      <c r="AK13" s="691"/>
      <c r="AL13" s="691"/>
      <c r="AM13" s="691"/>
      <c r="AN13" s="691"/>
      <c r="AO13" s="691"/>
      <c r="AP13" s="691"/>
      <c r="AQ13" s="691"/>
      <c r="AR13" s="692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30"/>
      <c r="CE13" s="330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1"/>
      <c r="DI13" s="321"/>
      <c r="DJ13" s="321"/>
      <c r="DK13" s="321"/>
      <c r="DL13" s="321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  <c r="DX13" s="321"/>
      <c r="DY13" s="321"/>
      <c r="DZ13" s="321"/>
      <c r="EA13" s="321"/>
      <c r="EB13" s="321"/>
      <c r="EC13" s="321"/>
      <c r="ED13" s="321"/>
      <c r="EE13" s="321"/>
      <c r="EF13" s="321"/>
      <c r="EG13" s="321"/>
      <c r="EH13" s="321"/>
      <c r="EI13" s="321"/>
      <c r="EJ13" s="321"/>
      <c r="EK13" s="321"/>
      <c r="EL13" s="321"/>
      <c r="EM13" s="321"/>
      <c r="EN13" s="321"/>
      <c r="EO13" s="321"/>
      <c r="EP13" s="321"/>
      <c r="EQ13" s="321"/>
      <c r="ER13" s="321"/>
      <c r="ES13" s="321"/>
      <c r="ET13" s="321"/>
      <c r="EU13" s="321"/>
      <c r="EV13" s="321"/>
      <c r="EW13" s="321"/>
      <c r="EX13" s="321"/>
      <c r="EY13" s="321"/>
      <c r="EZ13" s="321"/>
      <c r="FA13" s="321"/>
      <c r="FB13" s="321"/>
      <c r="FC13" s="321"/>
      <c r="FD13" s="321"/>
      <c r="FE13" s="321"/>
      <c r="FF13" s="321"/>
      <c r="FG13" s="321"/>
      <c r="FH13" s="321"/>
      <c r="FI13" s="321"/>
      <c r="FJ13" s="321"/>
      <c r="FK13" s="321"/>
      <c r="FL13" s="321"/>
      <c r="FM13" s="321"/>
      <c r="FN13" s="321"/>
      <c r="FO13" s="321"/>
      <c r="FP13" s="321"/>
      <c r="FQ13" s="321"/>
      <c r="FR13" s="321"/>
      <c r="FS13" s="321"/>
      <c r="FT13" s="321"/>
      <c r="FU13" s="321"/>
      <c r="FV13" s="321"/>
      <c r="FW13" s="321"/>
      <c r="FX13" s="321"/>
      <c r="FY13" s="321"/>
      <c r="FZ13" s="321"/>
      <c r="GA13" s="321"/>
      <c r="GB13" s="321"/>
      <c r="GC13" s="321"/>
      <c r="GD13" s="321"/>
      <c r="GE13" s="321"/>
      <c r="GF13" s="321"/>
      <c r="GG13" s="321"/>
      <c r="GH13" s="321"/>
      <c r="GI13" s="321"/>
      <c r="GJ13" s="321"/>
      <c r="GK13" s="321"/>
      <c r="GL13" s="321"/>
      <c r="GM13" s="321"/>
      <c r="GN13" s="321"/>
      <c r="GO13" s="321"/>
      <c r="GP13" s="321"/>
      <c r="GQ13" s="321"/>
      <c r="GR13" s="321"/>
      <c r="GS13" s="321"/>
      <c r="GT13" s="321"/>
      <c r="GU13" s="321"/>
      <c r="GV13" s="321"/>
      <c r="GW13" s="321"/>
      <c r="GX13" s="321"/>
      <c r="GY13" s="321"/>
      <c r="GZ13" s="321"/>
      <c r="HA13" s="321"/>
      <c r="HB13" s="321"/>
      <c r="HC13" s="321"/>
      <c r="HD13" s="321"/>
      <c r="HE13" s="321"/>
      <c r="HF13" s="321"/>
      <c r="HG13" s="321"/>
      <c r="HH13" s="321"/>
      <c r="HI13" s="321"/>
      <c r="HJ13" s="321"/>
      <c r="HK13" s="321"/>
      <c r="HL13" s="321"/>
      <c r="HM13" s="321"/>
      <c r="HN13" s="321"/>
      <c r="HO13" s="321"/>
      <c r="HP13" s="321"/>
      <c r="HQ13" s="321"/>
      <c r="HR13" s="321"/>
      <c r="HS13" s="321"/>
      <c r="HT13" s="321"/>
      <c r="HU13" s="321"/>
      <c r="HV13" s="321"/>
      <c r="HW13" s="321"/>
      <c r="HX13" s="321"/>
      <c r="HY13" s="321"/>
      <c r="HZ13" s="321"/>
      <c r="IA13" s="321"/>
      <c r="IB13" s="321"/>
      <c r="IC13" s="321"/>
      <c r="ID13" s="321"/>
      <c r="IE13" s="321"/>
      <c r="IF13" s="321"/>
      <c r="IG13" s="321"/>
      <c r="IH13" s="321"/>
      <c r="II13" s="321"/>
      <c r="IJ13" s="321"/>
      <c r="IK13" s="321"/>
      <c r="IL13" s="321"/>
      <c r="IM13" s="321"/>
      <c r="IN13" s="321"/>
      <c r="IO13" s="321"/>
      <c r="IP13" s="321"/>
      <c r="IQ13" s="321"/>
      <c r="IR13" s="321"/>
      <c r="IS13" s="321"/>
      <c r="IT13" s="321"/>
      <c r="IU13" s="321"/>
      <c r="IV13" s="321"/>
    </row>
    <row r="14" spans="1:256" s="12" customFormat="1" ht="27.75" customHeight="1">
      <c r="A14" s="195"/>
      <c r="B14" s="196"/>
      <c r="C14" s="196"/>
      <c r="D14" s="197" t="s">
        <v>8</v>
      </c>
      <c r="E14" s="197" t="s">
        <v>9</v>
      </c>
      <c r="F14" s="197" t="s">
        <v>10</v>
      </c>
      <c r="G14" s="197" t="s">
        <v>11</v>
      </c>
      <c r="H14" s="197" t="s">
        <v>17</v>
      </c>
      <c r="I14" s="197" t="s">
        <v>39</v>
      </c>
      <c r="J14" s="197" t="s">
        <v>4</v>
      </c>
      <c r="K14" s="197" t="s">
        <v>40</v>
      </c>
      <c r="L14" s="197" t="s">
        <v>18</v>
      </c>
      <c r="M14" s="197" t="s">
        <v>38</v>
      </c>
      <c r="N14" s="197" t="s">
        <v>31</v>
      </c>
      <c r="O14" s="197" t="s">
        <v>41</v>
      </c>
      <c r="P14" s="197" t="s">
        <v>19</v>
      </c>
      <c r="Q14" s="197" t="s">
        <v>16</v>
      </c>
      <c r="R14" s="197" t="s">
        <v>42</v>
      </c>
      <c r="S14" s="197" t="s">
        <v>20</v>
      </c>
      <c r="T14" s="197" t="s">
        <v>21</v>
      </c>
      <c r="U14" s="197" t="s">
        <v>32</v>
      </c>
      <c r="V14" s="197" t="s">
        <v>43</v>
      </c>
      <c r="W14" s="197" t="s">
        <v>33</v>
      </c>
      <c r="X14" s="198" t="s">
        <v>22</v>
      </c>
      <c r="Y14" s="198" t="s">
        <v>44</v>
      </c>
      <c r="Z14" s="198" t="s">
        <v>45</v>
      </c>
      <c r="AA14" s="198" t="s">
        <v>23</v>
      </c>
      <c r="AB14" s="198" t="s">
        <v>46</v>
      </c>
      <c r="AC14" s="198" t="s">
        <v>36</v>
      </c>
      <c r="AD14" s="198" t="s">
        <v>34</v>
      </c>
      <c r="AE14" s="198" t="s">
        <v>47</v>
      </c>
      <c r="AF14" s="199" t="s">
        <v>24</v>
      </c>
      <c r="AG14" s="198" t="s">
        <v>25</v>
      </c>
      <c r="AH14" s="198" t="s">
        <v>5</v>
      </c>
      <c r="AI14" s="198" t="s">
        <v>26</v>
      </c>
      <c r="AJ14" s="198" t="s">
        <v>48</v>
      </c>
      <c r="AK14" s="198" t="s">
        <v>37</v>
      </c>
      <c r="AL14" s="198" t="s">
        <v>27</v>
      </c>
      <c r="AM14" s="198" t="s">
        <v>28</v>
      </c>
      <c r="AN14" s="198" t="s">
        <v>29</v>
      </c>
      <c r="AO14" s="198" t="s">
        <v>30</v>
      </c>
      <c r="AP14" s="198" t="s">
        <v>105</v>
      </c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30"/>
      <c r="CE14" s="330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/>
      <c r="DR14" s="321"/>
      <c r="DS14" s="321"/>
      <c r="DT14" s="321"/>
      <c r="DU14" s="321"/>
      <c r="DV14" s="321"/>
      <c r="DW14" s="321"/>
      <c r="DX14" s="321"/>
      <c r="DY14" s="321"/>
      <c r="DZ14" s="321"/>
      <c r="EA14" s="321"/>
      <c r="EB14" s="321"/>
      <c r="EC14" s="321"/>
      <c r="ED14" s="321"/>
      <c r="EE14" s="321"/>
      <c r="EF14" s="321"/>
      <c r="EG14" s="321"/>
      <c r="EH14" s="321"/>
      <c r="EI14" s="321"/>
      <c r="EJ14" s="321"/>
      <c r="EK14" s="321"/>
      <c r="EL14" s="321"/>
      <c r="EM14" s="321"/>
      <c r="EN14" s="321"/>
      <c r="EO14" s="321"/>
      <c r="EP14" s="321"/>
      <c r="EQ14" s="321"/>
      <c r="ER14" s="321"/>
      <c r="ES14" s="321"/>
      <c r="ET14" s="321"/>
      <c r="EU14" s="321"/>
      <c r="EV14" s="321"/>
      <c r="EW14" s="321"/>
      <c r="EX14" s="321"/>
      <c r="EY14" s="321"/>
      <c r="EZ14" s="321"/>
      <c r="FA14" s="321"/>
      <c r="FB14" s="321"/>
      <c r="FC14" s="321"/>
      <c r="FD14" s="321"/>
      <c r="FE14" s="321"/>
      <c r="FF14" s="321"/>
      <c r="FG14" s="321"/>
      <c r="FH14" s="321"/>
      <c r="FI14" s="321"/>
      <c r="FJ14" s="321"/>
      <c r="FK14" s="321"/>
      <c r="FL14" s="321"/>
      <c r="FM14" s="321"/>
      <c r="FN14" s="321"/>
      <c r="FO14" s="321"/>
      <c r="FP14" s="321"/>
      <c r="FQ14" s="321"/>
      <c r="FR14" s="321"/>
      <c r="FS14" s="321"/>
      <c r="FT14" s="321"/>
      <c r="FU14" s="321"/>
      <c r="FV14" s="321"/>
      <c r="FW14" s="321"/>
      <c r="FX14" s="321"/>
      <c r="FY14" s="321"/>
      <c r="FZ14" s="321"/>
      <c r="GA14" s="321"/>
      <c r="GB14" s="321"/>
      <c r="GC14" s="321"/>
      <c r="GD14" s="321"/>
      <c r="GE14" s="321"/>
      <c r="GF14" s="321"/>
      <c r="GG14" s="321"/>
      <c r="GH14" s="321"/>
      <c r="GI14" s="321"/>
      <c r="GJ14" s="321"/>
      <c r="GK14" s="321"/>
      <c r="GL14" s="321"/>
      <c r="GM14" s="321"/>
      <c r="GN14" s="321"/>
      <c r="GO14" s="321"/>
      <c r="GP14" s="321"/>
      <c r="GQ14" s="321"/>
      <c r="GR14" s="321"/>
      <c r="GS14" s="321"/>
      <c r="GT14" s="321"/>
      <c r="GU14" s="321"/>
      <c r="GV14" s="321"/>
      <c r="GW14" s="321"/>
      <c r="GX14" s="321"/>
      <c r="GY14" s="321"/>
      <c r="GZ14" s="321"/>
      <c r="HA14" s="321"/>
      <c r="HB14" s="321"/>
      <c r="HC14" s="321"/>
      <c r="HD14" s="321"/>
      <c r="HE14" s="321"/>
      <c r="HF14" s="321"/>
      <c r="HG14" s="321"/>
      <c r="HH14" s="321"/>
      <c r="HI14" s="321"/>
      <c r="HJ14" s="321"/>
      <c r="HK14" s="321"/>
      <c r="HL14" s="321"/>
      <c r="HM14" s="321"/>
      <c r="HN14" s="321"/>
      <c r="HO14" s="321"/>
      <c r="HP14" s="321"/>
      <c r="HQ14" s="321"/>
      <c r="HR14" s="321"/>
      <c r="HS14" s="321"/>
      <c r="HT14" s="321"/>
      <c r="HU14" s="321"/>
      <c r="HV14" s="321"/>
      <c r="HW14" s="321"/>
      <c r="HX14" s="321"/>
      <c r="HY14" s="321"/>
      <c r="HZ14" s="321"/>
      <c r="IA14" s="321"/>
      <c r="IB14" s="321"/>
      <c r="IC14" s="321"/>
      <c r="ID14" s="321"/>
      <c r="IE14" s="321"/>
      <c r="IF14" s="321"/>
      <c r="IG14" s="321"/>
      <c r="IH14" s="321"/>
      <c r="II14" s="321"/>
      <c r="IJ14" s="321"/>
      <c r="IK14" s="321"/>
      <c r="IL14" s="321"/>
      <c r="IM14" s="321"/>
      <c r="IN14" s="321"/>
      <c r="IO14" s="321"/>
      <c r="IP14" s="321"/>
      <c r="IQ14" s="321"/>
      <c r="IR14" s="321"/>
      <c r="IS14" s="321"/>
      <c r="IT14" s="321"/>
      <c r="IU14" s="321"/>
      <c r="IV14" s="321"/>
    </row>
    <row r="15" spans="1:256" s="366" customFormat="1" ht="35.25" customHeight="1">
      <c r="A15" s="384"/>
      <c r="B15" s="385" t="s">
        <v>35</v>
      </c>
      <c r="C15" s="386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9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30"/>
      <c r="CE15" s="330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1"/>
      <c r="DQ15" s="321"/>
      <c r="DR15" s="321"/>
      <c r="DS15" s="321"/>
      <c r="DT15" s="321"/>
      <c r="DU15" s="321"/>
      <c r="DV15" s="321"/>
      <c r="DW15" s="321"/>
      <c r="DX15" s="321"/>
      <c r="DY15" s="321"/>
      <c r="DZ15" s="321"/>
      <c r="EA15" s="321"/>
      <c r="EB15" s="321"/>
      <c r="EC15" s="321"/>
      <c r="ED15" s="321"/>
      <c r="EE15" s="321"/>
      <c r="EF15" s="321"/>
      <c r="EG15" s="321"/>
      <c r="EH15" s="321"/>
      <c r="EI15" s="321"/>
      <c r="EJ15" s="321"/>
      <c r="EK15" s="321"/>
      <c r="EL15" s="321"/>
      <c r="EM15" s="321"/>
      <c r="EN15" s="321"/>
      <c r="EO15" s="321"/>
      <c r="EP15" s="321"/>
      <c r="EQ15" s="321"/>
      <c r="ER15" s="321"/>
      <c r="ES15" s="321"/>
      <c r="ET15" s="321"/>
      <c r="EU15" s="321"/>
      <c r="EV15" s="321"/>
      <c r="EW15" s="321"/>
      <c r="EX15" s="321"/>
      <c r="EY15" s="321"/>
      <c r="EZ15" s="321"/>
      <c r="FA15" s="321"/>
      <c r="FB15" s="321"/>
      <c r="FC15" s="321"/>
      <c r="FD15" s="321"/>
      <c r="FE15" s="321"/>
      <c r="FF15" s="321"/>
      <c r="FG15" s="321"/>
      <c r="FH15" s="321"/>
      <c r="FI15" s="321"/>
      <c r="FJ15" s="321"/>
      <c r="FK15" s="321"/>
      <c r="FL15" s="321"/>
      <c r="FM15" s="321"/>
      <c r="FN15" s="321"/>
      <c r="FO15" s="321"/>
      <c r="FP15" s="321"/>
      <c r="FQ15" s="321"/>
      <c r="FR15" s="321"/>
      <c r="FS15" s="321"/>
      <c r="FT15" s="321"/>
      <c r="FU15" s="321"/>
      <c r="FV15" s="321"/>
      <c r="FW15" s="321"/>
      <c r="FX15" s="321"/>
      <c r="FY15" s="321"/>
      <c r="FZ15" s="321"/>
      <c r="GA15" s="321"/>
      <c r="GB15" s="321"/>
      <c r="GC15" s="321"/>
      <c r="GD15" s="321"/>
      <c r="GE15" s="321"/>
      <c r="GF15" s="321"/>
      <c r="GG15" s="321"/>
      <c r="GH15" s="321"/>
      <c r="GI15" s="321"/>
      <c r="GJ15" s="321"/>
      <c r="GK15" s="321"/>
      <c r="GL15" s="321"/>
      <c r="GM15" s="321"/>
      <c r="GN15" s="321"/>
      <c r="GO15" s="321"/>
      <c r="GP15" s="321"/>
      <c r="GQ15" s="321"/>
      <c r="GR15" s="321"/>
      <c r="GS15" s="321"/>
      <c r="GT15" s="321"/>
      <c r="GU15" s="321"/>
      <c r="GV15" s="321"/>
      <c r="GW15" s="321"/>
      <c r="GX15" s="321"/>
      <c r="GY15" s="321"/>
      <c r="GZ15" s="321"/>
      <c r="HA15" s="321"/>
      <c r="HB15" s="321"/>
      <c r="HC15" s="321"/>
      <c r="HD15" s="321"/>
      <c r="HE15" s="321"/>
      <c r="HF15" s="321"/>
      <c r="HG15" s="321"/>
      <c r="HH15" s="321"/>
      <c r="HI15" s="321"/>
      <c r="HJ15" s="321"/>
      <c r="HK15" s="321"/>
      <c r="HL15" s="321"/>
      <c r="HM15" s="321"/>
      <c r="HN15" s="321"/>
      <c r="HO15" s="321"/>
      <c r="HP15" s="321"/>
      <c r="HQ15" s="321"/>
      <c r="HR15" s="321"/>
      <c r="HS15" s="321"/>
      <c r="HT15" s="321"/>
      <c r="HU15" s="321"/>
      <c r="HV15" s="321"/>
      <c r="HW15" s="321"/>
      <c r="HX15" s="321"/>
      <c r="HY15" s="321"/>
      <c r="HZ15" s="321"/>
      <c r="IA15" s="321"/>
      <c r="IB15" s="321"/>
      <c r="IC15" s="321"/>
      <c r="ID15" s="321"/>
      <c r="IE15" s="321"/>
      <c r="IF15" s="321"/>
      <c r="IG15" s="321"/>
      <c r="IH15" s="321"/>
      <c r="II15" s="321"/>
      <c r="IJ15" s="321"/>
      <c r="IK15" s="321"/>
      <c r="IL15" s="321"/>
      <c r="IM15" s="321"/>
      <c r="IN15" s="321"/>
      <c r="IO15" s="321"/>
      <c r="IP15" s="321"/>
      <c r="IQ15" s="321"/>
      <c r="IR15" s="321"/>
      <c r="IS15" s="321"/>
      <c r="IT15" s="321"/>
      <c r="IU15" s="321"/>
      <c r="IV15" s="321"/>
    </row>
    <row r="16" spans="1:256" s="12" customFormat="1" ht="18" customHeight="1">
      <c r="A16" s="52"/>
      <c r="B16" s="5" t="s">
        <v>108</v>
      </c>
      <c r="C16" s="50"/>
      <c r="D16" s="71">
        <v>17.12661465639317</v>
      </c>
      <c r="E16" s="71">
        <v>0</v>
      </c>
      <c r="F16" s="71">
        <v>2</v>
      </c>
      <c r="G16" s="71">
        <v>0</v>
      </c>
      <c r="H16" s="71">
        <v>1.0302377269887546</v>
      </c>
      <c r="I16" s="71">
        <v>0</v>
      </c>
      <c r="J16" s="71">
        <v>2.9516022881091213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11.839645220116617</v>
      </c>
      <c r="R16" s="71">
        <v>0</v>
      </c>
      <c r="S16" s="71">
        <v>0</v>
      </c>
      <c r="T16" s="71">
        <v>252.05060646836318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33.05424199604332</v>
      </c>
      <c r="AD16" s="71">
        <v>0</v>
      </c>
      <c r="AE16" s="71">
        <v>0</v>
      </c>
      <c r="AF16" s="71">
        <v>0</v>
      </c>
      <c r="AG16" s="71">
        <v>1299.0493424726756</v>
      </c>
      <c r="AH16" s="71">
        <v>98.34052582257394</v>
      </c>
      <c r="AI16" s="71">
        <v>127.33866462207415</v>
      </c>
      <c r="AJ16" s="71">
        <v>0</v>
      </c>
      <c r="AK16" s="71">
        <v>0</v>
      </c>
      <c r="AL16" s="71">
        <v>0</v>
      </c>
      <c r="AM16" s="71">
        <v>52.32841501</v>
      </c>
      <c r="AN16" s="71">
        <v>0</v>
      </c>
      <c r="AO16" s="71">
        <v>0</v>
      </c>
      <c r="AP16" s="71">
        <v>48</v>
      </c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276"/>
      <c r="CE16" s="27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</row>
    <row r="17" spans="1:256" s="12" customFormat="1" ht="18" customHeight="1">
      <c r="A17" s="53"/>
      <c r="B17" s="54" t="s">
        <v>95</v>
      </c>
      <c r="C17" s="50"/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8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43.63082403933257</v>
      </c>
      <c r="AH17" s="71">
        <v>0</v>
      </c>
      <c r="AI17" s="71">
        <v>1</v>
      </c>
      <c r="AJ17" s="71">
        <v>0</v>
      </c>
      <c r="AK17" s="71">
        <v>0</v>
      </c>
      <c r="AL17" s="71">
        <v>0</v>
      </c>
      <c r="AM17" s="71">
        <v>16.428415010000002</v>
      </c>
      <c r="AN17" s="71">
        <v>0</v>
      </c>
      <c r="AO17" s="71">
        <v>0</v>
      </c>
      <c r="AP17" s="71">
        <v>0</v>
      </c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276"/>
      <c r="CE17" s="27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s="12" customFormat="1" ht="18" customHeight="1">
      <c r="A18" s="53"/>
      <c r="B18" s="54" t="s">
        <v>96</v>
      </c>
      <c r="C18" s="50"/>
      <c r="D18" s="71">
        <v>17.12661465639317</v>
      </c>
      <c r="E18" s="71">
        <v>0</v>
      </c>
      <c r="F18" s="71">
        <v>2</v>
      </c>
      <c r="G18" s="71">
        <v>0</v>
      </c>
      <c r="H18" s="71">
        <v>1.0302377269887546</v>
      </c>
      <c r="I18" s="71">
        <v>0</v>
      </c>
      <c r="J18" s="71">
        <v>2.9516022881091213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11.839645220116617</v>
      </c>
      <c r="R18" s="71">
        <v>0</v>
      </c>
      <c r="S18" s="71">
        <v>0</v>
      </c>
      <c r="T18" s="71">
        <v>244.05060646836318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33.05424199604332</v>
      </c>
      <c r="AD18" s="71">
        <v>0</v>
      </c>
      <c r="AE18" s="71">
        <v>0</v>
      </c>
      <c r="AF18" s="71">
        <v>0</v>
      </c>
      <c r="AG18" s="71">
        <v>1255.418518433343</v>
      </c>
      <c r="AH18" s="71">
        <v>98.34052582257394</v>
      </c>
      <c r="AI18" s="71">
        <v>126.33866462207415</v>
      </c>
      <c r="AJ18" s="71">
        <v>0</v>
      </c>
      <c r="AK18" s="71">
        <v>0</v>
      </c>
      <c r="AL18" s="71">
        <v>0</v>
      </c>
      <c r="AM18" s="71">
        <v>35.9</v>
      </c>
      <c r="AN18" s="71">
        <v>0</v>
      </c>
      <c r="AO18" s="71">
        <v>0</v>
      </c>
      <c r="AP18" s="71">
        <v>48</v>
      </c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276"/>
      <c r="CE18" s="27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spans="1:256" s="12" customFormat="1" ht="18" customHeight="1">
      <c r="A19" s="52"/>
      <c r="B19" s="5" t="s">
        <v>109</v>
      </c>
      <c r="C19" s="50"/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2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3.0052157923781757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2</v>
      </c>
      <c r="AD19" s="71">
        <v>0</v>
      </c>
      <c r="AE19" s="71">
        <v>0</v>
      </c>
      <c r="AF19" s="71">
        <v>0</v>
      </c>
      <c r="AG19" s="71">
        <v>25.322995267596834</v>
      </c>
      <c r="AH19" s="71">
        <v>1</v>
      </c>
      <c r="AI19" s="71">
        <v>47.47474676219062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2</v>
      </c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276"/>
      <c r="CE19" s="27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spans="1:256" s="20" customFormat="1" ht="18" customHeight="1">
      <c r="A20" s="53"/>
      <c r="B20" s="54" t="s">
        <v>95</v>
      </c>
      <c r="C20" s="50"/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2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3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2</v>
      </c>
      <c r="AD20" s="71">
        <v>0</v>
      </c>
      <c r="AE20" s="71">
        <v>0</v>
      </c>
      <c r="AF20" s="71">
        <v>0</v>
      </c>
      <c r="AG20" s="71">
        <v>13.322995267596834</v>
      </c>
      <c r="AH20" s="71">
        <v>0</v>
      </c>
      <c r="AI20" s="71">
        <v>47.47474676219062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276"/>
      <c r="CE20" s="27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</row>
    <row r="21" spans="1:256" s="20" customFormat="1" ht="18" customHeight="1">
      <c r="A21" s="53"/>
      <c r="B21" s="54" t="s">
        <v>96</v>
      </c>
      <c r="C21" s="50"/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0.005215792378175761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12</v>
      </c>
      <c r="AH21" s="71">
        <v>1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2</v>
      </c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276"/>
      <c r="CE21" s="27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spans="1:256" s="20" customFormat="1" ht="18" customHeight="1">
      <c r="A22" s="52"/>
      <c r="B22" s="5" t="s">
        <v>110</v>
      </c>
      <c r="C22" s="50"/>
      <c r="D22" s="71">
        <v>3.0503072349083715</v>
      </c>
      <c r="E22" s="71">
        <v>0.1600876686797168</v>
      </c>
      <c r="F22" s="71">
        <v>0</v>
      </c>
      <c r="G22" s="71">
        <v>0</v>
      </c>
      <c r="H22" s="71">
        <v>1.0352977925864224</v>
      </c>
      <c r="I22" s="71">
        <v>0</v>
      </c>
      <c r="J22" s="71">
        <v>0.9573127139082674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2.8747281575260306</v>
      </c>
      <c r="R22" s="71">
        <v>0</v>
      </c>
      <c r="S22" s="71">
        <v>0</v>
      </c>
      <c r="T22" s="71">
        <v>93.10614484969544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1.292835912720221</v>
      </c>
      <c r="AD22" s="71">
        <v>0</v>
      </c>
      <c r="AE22" s="71">
        <v>0</v>
      </c>
      <c r="AF22" s="71">
        <v>0</v>
      </c>
      <c r="AG22" s="71">
        <v>78.18303084057897</v>
      </c>
      <c r="AH22" s="71">
        <v>5.980677286864328</v>
      </c>
      <c r="AI22" s="71">
        <v>80.61315069804449</v>
      </c>
      <c r="AJ22" s="71">
        <v>0</v>
      </c>
      <c r="AK22" s="71">
        <v>0</v>
      </c>
      <c r="AL22" s="71">
        <v>0</v>
      </c>
      <c r="AM22" s="71">
        <v>3.071395167612453</v>
      </c>
      <c r="AN22" s="71">
        <v>0</v>
      </c>
      <c r="AO22" s="71">
        <v>0.011170991482715538</v>
      </c>
      <c r="AP22" s="71">
        <v>2</v>
      </c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276"/>
      <c r="CE22" s="27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s="20" customFormat="1" ht="18" customHeight="1">
      <c r="A23" s="53"/>
      <c r="B23" s="54" t="s">
        <v>95</v>
      </c>
      <c r="C23" s="50"/>
      <c r="D23" s="71">
        <v>3.0503072349083715</v>
      </c>
      <c r="E23" s="71">
        <v>0.1600876686797168</v>
      </c>
      <c r="F23" s="71">
        <v>0</v>
      </c>
      <c r="G23" s="71">
        <v>0</v>
      </c>
      <c r="H23" s="71">
        <v>0</v>
      </c>
      <c r="I23" s="71">
        <v>0</v>
      </c>
      <c r="J23" s="71">
        <v>0.9573127139082674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2.8747281575260306</v>
      </c>
      <c r="R23" s="71">
        <v>0</v>
      </c>
      <c r="S23" s="71">
        <v>0</v>
      </c>
      <c r="T23" s="71">
        <v>77.20852423425396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0.25398767500676805</v>
      </c>
      <c r="AD23" s="71">
        <v>0</v>
      </c>
      <c r="AE23" s="71">
        <v>0</v>
      </c>
      <c r="AF23" s="71">
        <v>0</v>
      </c>
      <c r="AG23" s="71">
        <v>59.41780947448147</v>
      </c>
      <c r="AH23" s="71">
        <v>0.03435341071897127</v>
      </c>
      <c r="AI23" s="71">
        <v>1.6131506980444867</v>
      </c>
      <c r="AJ23" s="71">
        <v>0</v>
      </c>
      <c r="AK23" s="71">
        <v>0</v>
      </c>
      <c r="AL23" s="71">
        <v>0</v>
      </c>
      <c r="AM23" s="71">
        <v>0.07139516761245315</v>
      </c>
      <c r="AN23" s="71">
        <v>0</v>
      </c>
      <c r="AO23" s="71">
        <v>0.011170991482715538</v>
      </c>
      <c r="AP23" s="71">
        <v>2</v>
      </c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276"/>
      <c r="CE23" s="27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spans="1:256" s="20" customFormat="1" ht="18" customHeight="1">
      <c r="A24" s="53"/>
      <c r="B24" s="54" t="s">
        <v>96</v>
      </c>
      <c r="C24" s="50"/>
      <c r="D24" s="71">
        <v>0</v>
      </c>
      <c r="E24" s="71">
        <v>0</v>
      </c>
      <c r="F24" s="71">
        <v>0</v>
      </c>
      <c r="G24" s="71">
        <v>0</v>
      </c>
      <c r="H24" s="71">
        <v>1.0352977925864224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15.897620615441483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1.038848237713453</v>
      </c>
      <c r="AD24" s="71">
        <v>0</v>
      </c>
      <c r="AE24" s="71">
        <v>0</v>
      </c>
      <c r="AF24" s="71">
        <v>0</v>
      </c>
      <c r="AG24" s="71">
        <v>18.7652213660975</v>
      </c>
      <c r="AH24" s="71">
        <v>5.946323876145357</v>
      </c>
      <c r="AI24" s="71">
        <v>79</v>
      </c>
      <c r="AJ24" s="71">
        <v>0</v>
      </c>
      <c r="AK24" s="71">
        <v>0</v>
      </c>
      <c r="AL24" s="71">
        <v>0</v>
      </c>
      <c r="AM24" s="71">
        <v>3</v>
      </c>
      <c r="AN24" s="71">
        <v>0</v>
      </c>
      <c r="AO24" s="71">
        <v>0</v>
      </c>
      <c r="AP24" s="71">
        <v>0</v>
      </c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276"/>
      <c r="CE24" s="27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s="20" customFormat="1" ht="18" customHeight="1">
      <c r="A25" s="52"/>
      <c r="B25" s="5" t="s">
        <v>104</v>
      </c>
      <c r="C25" s="50"/>
      <c r="D25" s="161">
        <f aca="true" t="shared" si="0" ref="D25:AP25">+SUM(D22,D19,D16)</f>
        <v>20.17692189130154</v>
      </c>
      <c r="E25" s="161">
        <f t="shared" si="0"/>
        <v>0.1600876686797168</v>
      </c>
      <c r="F25" s="161">
        <f t="shared" si="0"/>
        <v>2</v>
      </c>
      <c r="G25" s="161">
        <f t="shared" si="0"/>
        <v>0</v>
      </c>
      <c r="H25" s="161">
        <f t="shared" si="0"/>
        <v>2.0655355195751772</v>
      </c>
      <c r="I25" s="161">
        <f t="shared" si="0"/>
        <v>0</v>
      </c>
      <c r="J25" s="161">
        <f t="shared" si="0"/>
        <v>5.908915002017389</v>
      </c>
      <c r="K25" s="161">
        <f t="shared" si="0"/>
        <v>0</v>
      </c>
      <c r="L25" s="161">
        <f t="shared" si="0"/>
        <v>0</v>
      </c>
      <c r="M25" s="161">
        <f t="shared" si="0"/>
        <v>0</v>
      </c>
      <c r="N25" s="161">
        <f t="shared" si="0"/>
        <v>0</v>
      </c>
      <c r="O25" s="161">
        <f t="shared" si="0"/>
        <v>0</v>
      </c>
      <c r="P25" s="161">
        <f t="shared" si="0"/>
        <v>0</v>
      </c>
      <c r="Q25" s="161">
        <f t="shared" si="0"/>
        <v>14.714373377642648</v>
      </c>
      <c r="R25" s="161">
        <f t="shared" si="0"/>
        <v>0</v>
      </c>
      <c r="S25" s="161">
        <f t="shared" si="0"/>
        <v>0</v>
      </c>
      <c r="T25" s="161">
        <f t="shared" si="0"/>
        <v>348.1619671104368</v>
      </c>
      <c r="U25" s="161">
        <f t="shared" si="0"/>
        <v>0</v>
      </c>
      <c r="V25" s="161">
        <f t="shared" si="0"/>
        <v>0</v>
      </c>
      <c r="W25" s="161">
        <f t="shared" si="0"/>
        <v>0</v>
      </c>
      <c r="X25" s="161">
        <f t="shared" si="0"/>
        <v>0</v>
      </c>
      <c r="Y25" s="161">
        <f t="shared" si="0"/>
        <v>0</v>
      </c>
      <c r="Z25" s="161">
        <f t="shared" si="0"/>
        <v>0</v>
      </c>
      <c r="AA25" s="161">
        <f t="shared" si="0"/>
        <v>0</v>
      </c>
      <c r="AB25" s="161">
        <f t="shared" si="0"/>
        <v>0</v>
      </c>
      <c r="AC25" s="161">
        <f t="shared" si="0"/>
        <v>36.34707790876354</v>
      </c>
      <c r="AD25" s="161">
        <f t="shared" si="0"/>
        <v>0</v>
      </c>
      <c r="AE25" s="161">
        <f t="shared" si="0"/>
        <v>0</v>
      </c>
      <c r="AF25" s="161">
        <f t="shared" si="0"/>
        <v>0</v>
      </c>
      <c r="AG25" s="161">
        <f t="shared" si="0"/>
        <v>1402.5553685808513</v>
      </c>
      <c r="AH25" s="161">
        <f t="shared" si="0"/>
        <v>105.32120310943827</v>
      </c>
      <c r="AI25" s="161">
        <f t="shared" si="0"/>
        <v>255.42656208230926</v>
      </c>
      <c r="AJ25" s="161">
        <f t="shared" si="0"/>
        <v>0</v>
      </c>
      <c r="AK25" s="161">
        <f t="shared" si="0"/>
        <v>0</v>
      </c>
      <c r="AL25" s="161">
        <f t="shared" si="0"/>
        <v>0</v>
      </c>
      <c r="AM25" s="161">
        <f t="shared" si="0"/>
        <v>55.39981017761245</v>
      </c>
      <c r="AN25" s="161">
        <f t="shared" si="0"/>
        <v>0</v>
      </c>
      <c r="AO25" s="161">
        <f t="shared" si="0"/>
        <v>0.011170991482715538</v>
      </c>
      <c r="AP25" s="161">
        <f t="shared" si="0"/>
        <v>52</v>
      </c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276"/>
      <c r="CE25" s="27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s="366" customFormat="1" ht="35.25" customHeight="1">
      <c r="A26" s="384"/>
      <c r="B26" s="385" t="s">
        <v>191</v>
      </c>
      <c r="C26" s="385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411"/>
      <c r="AO26" s="411"/>
      <c r="AP26" s="390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276"/>
      <c r="CE26" s="27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256" s="20" customFormat="1" ht="18" customHeight="1">
      <c r="A27" s="49"/>
      <c r="B27" s="5" t="s">
        <v>108</v>
      </c>
      <c r="C27" s="50"/>
      <c r="D27" s="71">
        <v>0.012399224281549355</v>
      </c>
      <c r="E27" s="71">
        <v>0.012399224281549355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1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8</v>
      </c>
      <c r="AH27" s="71">
        <v>0.41845272802998756</v>
      </c>
      <c r="AI27" s="71">
        <v>1.5902342200000001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9</v>
      </c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276"/>
      <c r="CE27" s="27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256" s="20" customFormat="1" ht="18" customHeight="1">
      <c r="A28" s="52"/>
      <c r="B28" s="54" t="s">
        <v>95</v>
      </c>
      <c r="C28" s="50"/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276"/>
      <c r="CE28" s="27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spans="1:256" s="20" customFormat="1" ht="18" customHeight="1">
      <c r="A29" s="53"/>
      <c r="B29" s="54" t="s">
        <v>96</v>
      </c>
      <c r="C29" s="50"/>
      <c r="D29" s="71">
        <v>0.012399224281549355</v>
      </c>
      <c r="E29" s="71">
        <v>0.012399224281549355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1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8</v>
      </c>
      <c r="AH29" s="71">
        <v>0.41845272802998756</v>
      </c>
      <c r="AI29" s="71">
        <v>1.5902342200000001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9</v>
      </c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276"/>
      <c r="CE29" s="27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spans="1:256" s="12" customFormat="1" ht="18" customHeight="1">
      <c r="A30" s="53"/>
      <c r="B30" s="5" t="s">
        <v>109</v>
      </c>
      <c r="C30" s="50"/>
      <c r="D30" s="71">
        <v>0</v>
      </c>
      <c r="E30" s="71">
        <v>0</v>
      </c>
      <c r="F30" s="71">
        <v>1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8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2</v>
      </c>
      <c r="AD30" s="71">
        <v>0</v>
      </c>
      <c r="AE30" s="71">
        <v>0</v>
      </c>
      <c r="AF30" s="71">
        <v>0</v>
      </c>
      <c r="AG30" s="71">
        <v>15.308279081507706</v>
      </c>
      <c r="AH30" s="71">
        <v>0</v>
      </c>
      <c r="AI30" s="71">
        <v>1.4056577486668007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9</v>
      </c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276"/>
      <c r="CE30" s="27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s="20" customFormat="1" ht="18" customHeight="1">
      <c r="A31" s="52"/>
      <c r="B31" s="54" t="s">
        <v>95</v>
      </c>
      <c r="C31" s="50"/>
      <c r="D31" s="71">
        <v>0</v>
      </c>
      <c r="E31" s="71">
        <v>0</v>
      </c>
      <c r="F31" s="71">
        <v>1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2</v>
      </c>
      <c r="AD31" s="71">
        <v>0</v>
      </c>
      <c r="AE31" s="71">
        <v>0</v>
      </c>
      <c r="AF31" s="71">
        <v>0</v>
      </c>
      <c r="AG31" s="71">
        <v>15.308279081507706</v>
      </c>
      <c r="AH31" s="71">
        <v>0</v>
      </c>
      <c r="AI31" s="71">
        <v>1.4056577486668007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9</v>
      </c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276"/>
      <c r="CE31" s="27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s="20" customFormat="1" ht="18" customHeight="1">
      <c r="A32" s="53"/>
      <c r="B32" s="54" t="s">
        <v>96</v>
      </c>
      <c r="C32" s="50"/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8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276"/>
      <c r="CE32" s="27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s="20" customFormat="1" ht="18" customHeight="1">
      <c r="A33" s="53"/>
      <c r="B33" s="5" t="s">
        <v>110</v>
      </c>
      <c r="C33" s="50"/>
      <c r="D33" s="71">
        <v>0.012310281466055811</v>
      </c>
      <c r="E33" s="71">
        <v>0.012310281466055811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1</v>
      </c>
      <c r="R33" s="71">
        <v>0</v>
      </c>
      <c r="S33" s="71">
        <v>0</v>
      </c>
      <c r="T33" s="71">
        <v>3.508624868575594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79.6565480843409</v>
      </c>
      <c r="AH33" s="71">
        <v>0.2689582465639317</v>
      </c>
      <c r="AI33" s="71">
        <v>0.27765946480633075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0.07988858808829655</v>
      </c>
      <c r="AP33" s="71">
        <v>0</v>
      </c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276"/>
      <c r="CE33" s="27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256" s="20" customFormat="1" ht="18" customHeight="1">
      <c r="A34" s="52"/>
      <c r="B34" s="54" t="s">
        <v>95</v>
      </c>
      <c r="C34" s="50"/>
      <c r="D34" s="71">
        <v>0.012310281466055811</v>
      </c>
      <c r="E34" s="71">
        <v>0.012310281466055811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1</v>
      </c>
      <c r="R34" s="71">
        <v>0</v>
      </c>
      <c r="S34" s="71">
        <v>0</v>
      </c>
      <c r="T34" s="71">
        <v>3.508624868575594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69.1239096893888</v>
      </c>
      <c r="AH34" s="71">
        <v>0</v>
      </c>
      <c r="AI34" s="71">
        <v>0.27765946480633075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0.07988858808829655</v>
      </c>
      <c r="AP34" s="71">
        <v>0</v>
      </c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276"/>
      <c r="CE34" s="27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:256" s="12" customFormat="1" ht="18" customHeight="1">
      <c r="A35" s="53"/>
      <c r="B35" s="54" t="s">
        <v>96</v>
      </c>
      <c r="C35" s="50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10.532638394952105</v>
      </c>
      <c r="AH35" s="71">
        <v>0.2689582465639317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276"/>
      <c r="CE35" s="27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256" s="12" customFormat="1" ht="18" customHeight="1">
      <c r="A36" s="53"/>
      <c r="B36" s="5" t="s">
        <v>104</v>
      </c>
      <c r="C36" s="50"/>
      <c r="D36" s="161">
        <f aca="true" t="shared" si="1" ref="D36:AP36">+SUM(D33,D30,D27)</f>
        <v>0.024709505747605165</v>
      </c>
      <c r="E36" s="161">
        <f t="shared" si="1"/>
        <v>0.024709505747605165</v>
      </c>
      <c r="F36" s="161">
        <f t="shared" si="1"/>
        <v>1</v>
      </c>
      <c r="G36" s="161">
        <f t="shared" si="1"/>
        <v>0</v>
      </c>
      <c r="H36" s="161">
        <f t="shared" si="1"/>
        <v>0</v>
      </c>
      <c r="I36" s="161">
        <f t="shared" si="1"/>
        <v>0</v>
      </c>
      <c r="J36" s="161">
        <f t="shared" si="1"/>
        <v>0</v>
      </c>
      <c r="K36" s="161">
        <f t="shared" si="1"/>
        <v>0</v>
      </c>
      <c r="L36" s="161">
        <f t="shared" si="1"/>
        <v>0</v>
      </c>
      <c r="M36" s="161">
        <f t="shared" si="1"/>
        <v>0</v>
      </c>
      <c r="N36" s="161">
        <f t="shared" si="1"/>
        <v>0</v>
      </c>
      <c r="O36" s="161">
        <f t="shared" si="1"/>
        <v>0</v>
      </c>
      <c r="P36" s="161">
        <f t="shared" si="1"/>
        <v>0</v>
      </c>
      <c r="Q36" s="161">
        <f t="shared" si="1"/>
        <v>1</v>
      </c>
      <c r="R36" s="161">
        <f t="shared" si="1"/>
        <v>0</v>
      </c>
      <c r="S36" s="161">
        <f t="shared" si="1"/>
        <v>0</v>
      </c>
      <c r="T36" s="161">
        <f t="shared" si="1"/>
        <v>12.508624868575595</v>
      </c>
      <c r="U36" s="161">
        <f t="shared" si="1"/>
        <v>0</v>
      </c>
      <c r="V36" s="161">
        <f t="shared" si="1"/>
        <v>0</v>
      </c>
      <c r="W36" s="161">
        <f t="shared" si="1"/>
        <v>0</v>
      </c>
      <c r="X36" s="161">
        <f t="shared" si="1"/>
        <v>0</v>
      </c>
      <c r="Y36" s="161">
        <f t="shared" si="1"/>
        <v>0</v>
      </c>
      <c r="Z36" s="161">
        <f t="shared" si="1"/>
        <v>0</v>
      </c>
      <c r="AA36" s="161">
        <f t="shared" si="1"/>
        <v>0</v>
      </c>
      <c r="AB36" s="161">
        <f t="shared" si="1"/>
        <v>0</v>
      </c>
      <c r="AC36" s="161">
        <f t="shared" si="1"/>
        <v>2</v>
      </c>
      <c r="AD36" s="161">
        <f t="shared" si="1"/>
        <v>0</v>
      </c>
      <c r="AE36" s="161">
        <f t="shared" si="1"/>
        <v>0</v>
      </c>
      <c r="AF36" s="161">
        <f t="shared" si="1"/>
        <v>0</v>
      </c>
      <c r="AG36" s="161">
        <f t="shared" si="1"/>
        <v>102.9648271658486</v>
      </c>
      <c r="AH36" s="161">
        <f t="shared" si="1"/>
        <v>0.6874109745939192</v>
      </c>
      <c r="AI36" s="161">
        <f t="shared" si="1"/>
        <v>3.2735514334731315</v>
      </c>
      <c r="AJ36" s="161">
        <f t="shared" si="1"/>
        <v>0</v>
      </c>
      <c r="AK36" s="161">
        <f t="shared" si="1"/>
        <v>0</v>
      </c>
      <c r="AL36" s="161">
        <f t="shared" si="1"/>
        <v>0</v>
      </c>
      <c r="AM36" s="161">
        <f t="shared" si="1"/>
        <v>0</v>
      </c>
      <c r="AN36" s="161">
        <f t="shared" si="1"/>
        <v>0</v>
      </c>
      <c r="AO36" s="161">
        <f t="shared" si="1"/>
        <v>0.07988858808829655</v>
      </c>
      <c r="AP36" s="161">
        <f t="shared" si="1"/>
        <v>18</v>
      </c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276"/>
      <c r="CE36" s="27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spans="1:256" s="12" customFormat="1" ht="18" customHeight="1">
      <c r="A37" s="52"/>
      <c r="B37" s="55" t="s">
        <v>159</v>
      </c>
      <c r="C37" s="50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304"/>
      <c r="AO37" s="304"/>
      <c r="AP37" s="301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276"/>
      <c r="CE37" s="27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1:256" s="12" customFormat="1" ht="18" customHeight="1">
      <c r="A38" s="52"/>
      <c r="B38" s="5" t="s">
        <v>160</v>
      </c>
      <c r="C38" s="50"/>
      <c r="D38" s="71">
        <v>0.024709505747605165</v>
      </c>
      <c r="E38" s="71">
        <v>0.024709505747605165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1</v>
      </c>
      <c r="R38" s="71">
        <v>0</v>
      </c>
      <c r="S38" s="71">
        <v>0</v>
      </c>
      <c r="T38" s="71">
        <v>3.508624868575594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85.40210025010516</v>
      </c>
      <c r="AH38" s="71">
        <v>0.6874109745939192</v>
      </c>
      <c r="AI38" s="71">
        <v>3.1878540677921654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276"/>
      <c r="CE38" s="27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spans="1:256" s="12" customFormat="1" ht="18" customHeight="1">
      <c r="A39" s="49"/>
      <c r="B39" s="5" t="s">
        <v>161</v>
      </c>
      <c r="C39" s="50"/>
      <c r="D39" s="71">
        <v>0</v>
      </c>
      <c r="E39" s="71">
        <v>0</v>
      </c>
      <c r="F39" s="71">
        <v>1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9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2</v>
      </c>
      <c r="AD39" s="71">
        <v>0</v>
      </c>
      <c r="AE39" s="71">
        <v>0</v>
      </c>
      <c r="AF39" s="71">
        <v>0</v>
      </c>
      <c r="AG39" s="71">
        <v>17.56272691574344</v>
      </c>
      <c r="AH39" s="71">
        <v>0</v>
      </c>
      <c r="AI39" s="71">
        <v>0.08569736568096628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0.07988858808829655</v>
      </c>
      <c r="AP39" s="71">
        <v>18</v>
      </c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276"/>
      <c r="CE39" s="27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spans="1:256" s="12" customFormat="1" ht="18" customHeight="1">
      <c r="A40" s="52"/>
      <c r="B40" s="5" t="s">
        <v>162</v>
      </c>
      <c r="C40" s="50"/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276"/>
      <c r="CE40" s="27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spans="1:256" s="366" customFormat="1" ht="35.25" customHeight="1">
      <c r="A41" s="391"/>
      <c r="B41" s="385" t="s">
        <v>192</v>
      </c>
      <c r="C41" s="392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412"/>
      <c r="AO41" s="412"/>
      <c r="AP41" s="393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276"/>
      <c r="CE41" s="27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spans="1:256" s="12" customFormat="1" ht="18" customHeight="1">
      <c r="A42" s="52"/>
      <c r="B42" s="5" t="s">
        <v>108</v>
      </c>
      <c r="C42" s="50"/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2.572100478967097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40.7481971</v>
      </c>
      <c r="R42" s="71">
        <v>0</v>
      </c>
      <c r="S42" s="71">
        <v>0</v>
      </c>
      <c r="T42" s="71">
        <v>335.1510163339473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38</v>
      </c>
      <c r="AD42" s="71">
        <v>0</v>
      </c>
      <c r="AE42" s="71">
        <v>0</v>
      </c>
      <c r="AF42" s="71">
        <v>51</v>
      </c>
      <c r="AG42" s="71">
        <v>1086.2677293033662</v>
      </c>
      <c r="AH42" s="71">
        <v>1054.739198476258</v>
      </c>
      <c r="AI42" s="71">
        <v>155.08529270999998</v>
      </c>
      <c r="AJ42" s="71">
        <v>0</v>
      </c>
      <c r="AK42" s="71">
        <v>0</v>
      </c>
      <c r="AL42" s="71">
        <v>0</v>
      </c>
      <c r="AM42" s="71">
        <v>9.10931174</v>
      </c>
      <c r="AN42" s="71">
        <v>0</v>
      </c>
      <c r="AO42" s="71">
        <v>0.07988858808829655</v>
      </c>
      <c r="AP42" s="71">
        <v>6</v>
      </c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276"/>
      <c r="CE42" s="27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  <row r="43" spans="1:256" s="12" customFormat="1" ht="18" customHeight="1">
      <c r="A43" s="53"/>
      <c r="B43" s="54" t="s">
        <v>95</v>
      </c>
      <c r="C43" s="50"/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143.02258602656448</v>
      </c>
      <c r="AH43" s="71">
        <v>12.88578783400146</v>
      </c>
      <c r="AI43" s="71">
        <v>0.85353362</v>
      </c>
      <c r="AJ43" s="71">
        <v>0</v>
      </c>
      <c r="AK43" s="71">
        <v>0</v>
      </c>
      <c r="AL43" s="71">
        <v>0</v>
      </c>
      <c r="AM43" s="71">
        <v>9.10931174</v>
      </c>
      <c r="AN43" s="71">
        <v>0</v>
      </c>
      <c r="AO43" s="71">
        <v>0</v>
      </c>
      <c r="AP43" s="71">
        <v>0</v>
      </c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276"/>
      <c r="CE43" s="27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spans="1:256" s="12" customFormat="1" ht="18" customHeight="1">
      <c r="A44" s="53"/>
      <c r="B44" s="54" t="s">
        <v>96</v>
      </c>
      <c r="C44" s="50"/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2.572100478967097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40.7481971</v>
      </c>
      <c r="R44" s="71">
        <v>0</v>
      </c>
      <c r="S44" s="71">
        <v>0</v>
      </c>
      <c r="T44" s="71">
        <v>335.1510163339473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38</v>
      </c>
      <c r="AD44" s="71">
        <v>0</v>
      </c>
      <c r="AE44" s="71">
        <v>0</v>
      </c>
      <c r="AF44" s="71">
        <v>51</v>
      </c>
      <c r="AG44" s="71">
        <v>943.2451432768019</v>
      </c>
      <c r="AH44" s="71">
        <v>1041.8534106422567</v>
      </c>
      <c r="AI44" s="71">
        <v>154.23175909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0.07988858808829655</v>
      </c>
      <c r="AP44" s="71">
        <v>6</v>
      </c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276"/>
      <c r="CE44" s="27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</row>
    <row r="45" spans="1:256" s="12" customFormat="1" ht="18" customHeight="1">
      <c r="A45" s="52"/>
      <c r="B45" s="5" t="s">
        <v>109</v>
      </c>
      <c r="C45" s="50"/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4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15.829237817576011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276"/>
      <c r="CE45" s="27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</row>
    <row r="46" spans="1:256" s="12" customFormat="1" ht="18" customHeight="1">
      <c r="A46" s="53"/>
      <c r="B46" s="54" t="s">
        <v>95</v>
      </c>
      <c r="C46" s="50"/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15.829237817576011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276"/>
      <c r="CE46" s="27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</row>
    <row r="47" spans="1:256" s="12" customFormat="1" ht="18" customHeight="1">
      <c r="A47" s="53"/>
      <c r="B47" s="54" t="s">
        <v>96</v>
      </c>
      <c r="C47" s="50"/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4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276"/>
      <c r="CE47" s="27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</row>
    <row r="48" spans="1:256" s="12" customFormat="1" ht="18" customHeight="1">
      <c r="A48" s="52"/>
      <c r="B48" s="5" t="s">
        <v>110</v>
      </c>
      <c r="C48" s="50"/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26.215483977496355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7.98142816</v>
      </c>
      <c r="AD48" s="71">
        <v>0</v>
      </c>
      <c r="AE48" s="71">
        <v>0</v>
      </c>
      <c r="AF48" s="71">
        <v>0</v>
      </c>
      <c r="AG48" s="71">
        <v>397.8172354476129</v>
      </c>
      <c r="AH48" s="71">
        <v>124.95011505557582</v>
      </c>
      <c r="AI48" s="71">
        <v>78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276"/>
      <c r="CE48" s="27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56" s="12" customFormat="1" ht="18" customHeight="1">
      <c r="A49" s="52"/>
      <c r="B49" s="54" t="s">
        <v>95</v>
      </c>
      <c r="C49" s="50"/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19.523268858795817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231.51187955423518</v>
      </c>
      <c r="AH49" s="71">
        <v>46.682947018872355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276"/>
      <c r="CE49" s="27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</row>
    <row r="50" spans="1:256" s="12" customFormat="1" ht="18" customHeight="1">
      <c r="A50" s="52"/>
      <c r="B50" s="54" t="s">
        <v>96</v>
      </c>
      <c r="C50" s="50"/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6.692215118700542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7.98142816</v>
      </c>
      <c r="AD50" s="71">
        <v>0</v>
      </c>
      <c r="AE50" s="71">
        <v>0</v>
      </c>
      <c r="AF50" s="71">
        <v>0</v>
      </c>
      <c r="AG50" s="71">
        <v>166.30535589337777</v>
      </c>
      <c r="AH50" s="71">
        <v>78.26716803670347</v>
      </c>
      <c r="AI50" s="71">
        <v>78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276"/>
      <c r="CE50" s="27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s="12" customFormat="1" ht="18" customHeight="1">
      <c r="A51" s="52"/>
      <c r="B51" s="5" t="s">
        <v>104</v>
      </c>
      <c r="C51" s="70"/>
      <c r="D51" s="161">
        <f aca="true" t="shared" si="2" ref="D51:AP51">+SUM(D48,D45,D42)</f>
        <v>0</v>
      </c>
      <c r="E51" s="161">
        <f t="shared" si="2"/>
        <v>0</v>
      </c>
      <c r="F51" s="161">
        <f t="shared" si="2"/>
        <v>0</v>
      </c>
      <c r="G51" s="161">
        <f t="shared" si="2"/>
        <v>0</v>
      </c>
      <c r="H51" s="161">
        <f t="shared" si="2"/>
        <v>0</v>
      </c>
      <c r="I51" s="161">
        <f t="shared" si="2"/>
        <v>0</v>
      </c>
      <c r="J51" s="161">
        <f t="shared" si="2"/>
        <v>2.572100478967097</v>
      </c>
      <c r="K51" s="161">
        <f t="shared" si="2"/>
        <v>0</v>
      </c>
      <c r="L51" s="161">
        <f t="shared" si="2"/>
        <v>0</v>
      </c>
      <c r="M51" s="161">
        <f t="shared" si="2"/>
        <v>0</v>
      </c>
      <c r="N51" s="161">
        <f t="shared" si="2"/>
        <v>0</v>
      </c>
      <c r="O51" s="161">
        <f t="shared" si="2"/>
        <v>0</v>
      </c>
      <c r="P51" s="161">
        <f t="shared" si="2"/>
        <v>0</v>
      </c>
      <c r="Q51" s="161">
        <f t="shared" si="2"/>
        <v>40.7481971</v>
      </c>
      <c r="R51" s="161">
        <f t="shared" si="2"/>
        <v>0</v>
      </c>
      <c r="S51" s="161">
        <f t="shared" si="2"/>
        <v>0</v>
      </c>
      <c r="T51" s="161">
        <f t="shared" si="2"/>
        <v>365.3665003114437</v>
      </c>
      <c r="U51" s="161">
        <f t="shared" si="2"/>
        <v>0</v>
      </c>
      <c r="V51" s="161">
        <f t="shared" si="2"/>
        <v>0</v>
      </c>
      <c r="W51" s="161">
        <f t="shared" si="2"/>
        <v>0</v>
      </c>
      <c r="X51" s="161">
        <f t="shared" si="2"/>
        <v>0</v>
      </c>
      <c r="Y51" s="161">
        <f t="shared" si="2"/>
        <v>0</v>
      </c>
      <c r="Z51" s="161">
        <f t="shared" si="2"/>
        <v>0</v>
      </c>
      <c r="AA51" s="161">
        <f t="shared" si="2"/>
        <v>0</v>
      </c>
      <c r="AB51" s="161">
        <f t="shared" si="2"/>
        <v>0</v>
      </c>
      <c r="AC51" s="161">
        <f t="shared" si="2"/>
        <v>45.98142816</v>
      </c>
      <c r="AD51" s="161">
        <f t="shared" si="2"/>
        <v>0</v>
      </c>
      <c r="AE51" s="161">
        <f t="shared" si="2"/>
        <v>0</v>
      </c>
      <c r="AF51" s="161">
        <f t="shared" si="2"/>
        <v>51</v>
      </c>
      <c r="AG51" s="161">
        <f t="shared" si="2"/>
        <v>1499.914202568555</v>
      </c>
      <c r="AH51" s="161">
        <f t="shared" si="2"/>
        <v>1179.689313531834</v>
      </c>
      <c r="AI51" s="161">
        <f t="shared" si="2"/>
        <v>233.08529270999998</v>
      </c>
      <c r="AJ51" s="161">
        <f t="shared" si="2"/>
        <v>0</v>
      </c>
      <c r="AK51" s="161">
        <f t="shared" si="2"/>
        <v>0</v>
      </c>
      <c r="AL51" s="161">
        <f t="shared" si="2"/>
        <v>0</v>
      </c>
      <c r="AM51" s="161">
        <f t="shared" si="2"/>
        <v>9.10931174</v>
      </c>
      <c r="AN51" s="161">
        <f t="shared" si="2"/>
        <v>0</v>
      </c>
      <c r="AO51" s="161">
        <f t="shared" si="2"/>
        <v>0.07988858808829655</v>
      </c>
      <c r="AP51" s="161">
        <f t="shared" si="2"/>
        <v>6</v>
      </c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276"/>
      <c r="CE51" s="27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s="12" customFormat="1" ht="18" customHeight="1">
      <c r="A52" s="56"/>
      <c r="B52" s="55" t="s">
        <v>159</v>
      </c>
      <c r="C52" s="50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304"/>
      <c r="AO52" s="304"/>
      <c r="AP52" s="301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276"/>
      <c r="CE52" s="27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s="12" customFormat="1" ht="18" customHeight="1">
      <c r="A53" s="52"/>
      <c r="B53" s="5" t="s">
        <v>160</v>
      </c>
      <c r="C53" s="50"/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2.572100478967097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40.7481971</v>
      </c>
      <c r="R53" s="71">
        <v>0</v>
      </c>
      <c r="S53" s="71">
        <v>0</v>
      </c>
      <c r="T53" s="71">
        <v>346.3665003114437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44.98142816</v>
      </c>
      <c r="AD53" s="71">
        <v>0</v>
      </c>
      <c r="AE53" s="71">
        <v>0</v>
      </c>
      <c r="AF53" s="71">
        <v>51</v>
      </c>
      <c r="AG53" s="71">
        <v>1245.9142025685553</v>
      </c>
      <c r="AH53" s="71">
        <v>1179.6893135318342</v>
      </c>
      <c r="AI53" s="71">
        <v>233.08529270999998</v>
      </c>
      <c r="AJ53" s="71">
        <v>0</v>
      </c>
      <c r="AK53" s="71">
        <v>0</v>
      </c>
      <c r="AL53" s="71">
        <v>0</v>
      </c>
      <c r="AM53" s="71">
        <v>9.10931174</v>
      </c>
      <c r="AN53" s="71">
        <v>0</v>
      </c>
      <c r="AO53" s="71">
        <v>0.07988858808829655</v>
      </c>
      <c r="AP53" s="71">
        <v>6</v>
      </c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276"/>
      <c r="CE53" s="27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s="12" customFormat="1" ht="18" customHeight="1">
      <c r="A54" s="52"/>
      <c r="B54" s="5" t="s">
        <v>161</v>
      </c>
      <c r="C54" s="50"/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19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1</v>
      </c>
      <c r="AD54" s="71">
        <v>0</v>
      </c>
      <c r="AE54" s="71">
        <v>0</v>
      </c>
      <c r="AF54" s="71">
        <v>0</v>
      </c>
      <c r="AG54" s="71">
        <v>254</v>
      </c>
      <c r="AH54" s="71">
        <v>0</v>
      </c>
      <c r="AI54" s="71">
        <v>0</v>
      </c>
      <c r="AJ54" s="71">
        <v>0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276"/>
      <c r="CE54" s="27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:256" s="12" customFormat="1" ht="18" customHeight="1">
      <c r="A55" s="57"/>
      <c r="B55" s="58" t="s">
        <v>162</v>
      </c>
      <c r="C55" s="61"/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0</v>
      </c>
      <c r="AJ55" s="71">
        <v>0</v>
      </c>
      <c r="AK55" s="71">
        <v>0</v>
      </c>
      <c r="AL55" s="71">
        <v>0</v>
      </c>
      <c r="AM55" s="71">
        <v>0</v>
      </c>
      <c r="AN55" s="71">
        <v>0</v>
      </c>
      <c r="AO55" s="71">
        <v>0</v>
      </c>
      <c r="AP55" s="71">
        <v>0</v>
      </c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276"/>
      <c r="CE55" s="27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</row>
    <row r="56" spans="1:256" s="203" customFormat="1" ht="18.75" customHeight="1">
      <c r="A56" s="624" t="s">
        <v>153</v>
      </c>
      <c r="B56" s="645"/>
      <c r="C56" s="645"/>
      <c r="D56" s="645"/>
      <c r="E56" s="645"/>
      <c r="F56" s="645"/>
      <c r="G56" s="645"/>
      <c r="H56" s="645"/>
      <c r="I56" s="645"/>
      <c r="J56" s="645"/>
      <c r="K56" s="645"/>
      <c r="L56" s="645"/>
      <c r="M56" s="645"/>
      <c r="N56" s="645"/>
      <c r="O56" s="645"/>
      <c r="P56" s="645"/>
      <c r="Q56" s="645"/>
      <c r="R56" s="645"/>
      <c r="S56" s="645"/>
      <c r="T56" s="645"/>
      <c r="U56" s="645"/>
      <c r="V56" s="645"/>
      <c r="W56" s="645"/>
      <c r="X56" s="645"/>
      <c r="Y56" s="645"/>
      <c r="Z56" s="645"/>
      <c r="AA56" s="645"/>
      <c r="AB56" s="645"/>
      <c r="AC56" s="645"/>
      <c r="AD56" s="645"/>
      <c r="AE56" s="645"/>
      <c r="AF56" s="645"/>
      <c r="AG56" s="645"/>
      <c r="AH56" s="645"/>
      <c r="AI56" s="645"/>
      <c r="AJ56" s="645"/>
      <c r="AK56" s="645"/>
      <c r="AL56" s="645"/>
      <c r="AM56" s="645"/>
      <c r="AN56" s="645"/>
      <c r="AO56" s="645"/>
      <c r="AP56" s="645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276"/>
      <c r="CE56" s="27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</row>
    <row r="57" spans="1:256" s="203" customFormat="1" ht="19.5">
      <c r="A57" s="624" t="s">
        <v>173</v>
      </c>
      <c r="B57" s="171"/>
      <c r="C57" s="171"/>
      <c r="AP57" s="32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276"/>
      <c r="CE57" s="27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  <c r="IU57" s="96"/>
      <c r="IV57" s="96"/>
    </row>
    <row r="58" spans="1:256" s="203" customFormat="1" ht="19.5">
      <c r="A58" s="624" t="s">
        <v>174</v>
      </c>
      <c r="B58" s="171"/>
      <c r="C58" s="171"/>
      <c r="AP58" s="32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276"/>
      <c r="CE58" s="27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6"/>
      <c r="IH58" s="96"/>
      <c r="II58" s="96"/>
      <c r="IJ58" s="96"/>
      <c r="IK58" s="96"/>
      <c r="IL58" s="96"/>
      <c r="IM58" s="96"/>
      <c r="IN58" s="96"/>
      <c r="IO58" s="96"/>
      <c r="IP58" s="96"/>
      <c r="IQ58" s="96"/>
      <c r="IR58" s="96"/>
      <c r="IS58" s="96"/>
      <c r="IT58" s="96"/>
      <c r="IU58" s="96"/>
      <c r="IV58" s="96"/>
    </row>
    <row r="59" spans="1:256" s="203" customFormat="1" ht="19.5">
      <c r="A59" s="624" t="s">
        <v>166</v>
      </c>
      <c r="B59" s="171"/>
      <c r="C59" s="171"/>
      <c r="D59" s="268"/>
      <c r="E59" s="268"/>
      <c r="F59" s="268"/>
      <c r="G59" s="268"/>
      <c r="H59" s="268"/>
      <c r="AP59" s="32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276"/>
      <c r="CE59" s="27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:256" s="317" customFormat="1" ht="18" customHeight="1">
      <c r="A60" s="171"/>
      <c r="B60" s="171"/>
      <c r="C60" s="171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AP60" s="327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276"/>
      <c r="CE60" s="27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</row>
    <row r="61" spans="1:256" s="319" customFormat="1" ht="18" customHeight="1">
      <c r="A61" s="181"/>
      <c r="B61" s="181"/>
      <c r="C61" s="181"/>
      <c r="D61" s="328"/>
      <c r="E61" s="328"/>
      <c r="F61" s="328"/>
      <c r="G61" s="328"/>
      <c r="H61" s="328"/>
      <c r="J61" s="225"/>
      <c r="AP61" s="329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276"/>
      <c r="CE61" s="27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42:256" s="321" customFormat="1" ht="12">
      <c r="AP62" s="330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276"/>
      <c r="CE62" s="27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42:256" s="321" customFormat="1" ht="12">
      <c r="AP63" s="330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276"/>
      <c r="CE63" s="27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</row>
    <row r="64" spans="42:256" s="321" customFormat="1" ht="12">
      <c r="AP64" s="330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276"/>
      <c r="CE64" s="27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</row>
    <row r="65" ht="12"/>
    <row r="66" ht="12"/>
    <row r="67" ht="12"/>
  </sheetData>
  <sheetProtection/>
  <mergeCells count="7">
    <mergeCell ref="B11:C11"/>
    <mergeCell ref="D13:AR13"/>
    <mergeCell ref="B9:AP9"/>
    <mergeCell ref="B4:AP4"/>
    <mergeCell ref="B5:AP5"/>
    <mergeCell ref="B7:AP7"/>
    <mergeCell ref="B8:AP8"/>
  </mergeCells>
  <conditionalFormatting sqref="D38:AP40">
    <cfRule type="expression" priority="1" dxfId="6" stopIfTrue="1">
      <formula>D38=""</formula>
    </cfRule>
    <cfRule type="expression" priority="2" dxfId="3" stopIfTrue="1">
      <formula>D38&lt;0</formula>
    </cfRule>
    <cfRule type="expression" priority="3" dxfId="3" stopIfTrue="1">
      <formula>NOT(ISNUMBER(D38))</formula>
    </cfRule>
  </conditionalFormatting>
  <conditionalFormatting sqref="D53:AP55 D42:AP51 D16:AP25 D27:AP36">
    <cfRule type="expression" priority="4" dxfId="3" stopIfTrue="1">
      <formula>AND(D16&lt;&gt;"",OR(D16&lt;0,NOT(ISNUMBER(D16))))</formula>
    </cfRule>
  </conditionalFormatting>
  <conditionalFormatting sqref="B11">
    <cfRule type="expression" priority="5" dxfId="3" stopIfTrue="1">
      <formula>COUNTA(D16:AP55)&lt;&gt;COUNTIF(D16:AP55,"&gt;=0")</formula>
    </cfRule>
  </conditionalFormatting>
  <conditionalFormatting sqref="C11">
    <cfRule type="expression" priority="6" dxfId="3" stopIfTrue="1">
      <formula>COUNTA(E16:AP55)&lt;&gt;COUNTIF(E16:AP55,"&gt;=0")</formula>
    </cfRule>
  </conditionalFormatting>
  <printOptions/>
  <pageMargins left="0.68" right="0.21" top="1" bottom="1" header="0.5" footer="0.5"/>
  <pageSetup fitToHeight="1" fitToWidth="1" horizontalDpi="600" verticalDpi="600" orientation="landscape" paperSize="9" scale="35" r:id="rId1"/>
  <headerFooter alignWithMargins="0">
    <oddFooter>&amp;C2010 Triennial Central Bank Survey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outlinePr summaryBelow="0" summaryRight="0"/>
    <pageSetUpPr fitToPage="1"/>
  </sheetPr>
  <dimension ref="A1:AC56"/>
  <sheetViews>
    <sheetView zoomScale="75" zoomScaleNormal="75" workbookViewId="0" topLeftCell="A1">
      <pane xSplit="3" ySplit="14" topLeftCell="D15" activePane="bottomRight" state="frozen"/>
      <selection pane="topLeft" activeCell="B8" sqref="B8:M8"/>
      <selection pane="topRight" activeCell="B8" sqref="B8:M8"/>
      <selection pane="bottomLeft" activeCell="B8" sqref="B8:M8"/>
      <selection pane="bottomRight" activeCell="B60" sqref="B60"/>
    </sheetView>
  </sheetViews>
  <sheetFormatPr defaultColWidth="9.00390625" defaultRowHeight="12" zeroHeight="1" outlineLevelCol="1"/>
  <cols>
    <col min="1" max="1" width="2.375" style="277" customWidth="1"/>
    <col min="2" max="2" width="39.875" style="277" customWidth="1"/>
    <col min="3" max="3" width="13.00390625" style="277" customWidth="1"/>
    <col min="4" max="13" width="10.75390625" style="277" customWidth="1"/>
    <col min="14" max="14" width="2.875" style="277" customWidth="1"/>
    <col min="15" max="15" width="17.25390625" style="277" customWidth="1"/>
    <col min="16" max="16" width="10.00390625" style="277" customWidth="1" outlineLevel="1"/>
    <col min="17" max="25" width="8.875" style="277" customWidth="1" outlineLevel="1"/>
    <col min="26" max="26" width="9.75390625" style="277" bestFit="1" customWidth="1" outlineLevel="1"/>
    <col min="27" max="29" width="9.125" style="277" customWidth="1"/>
    <col min="30" max="16384" width="0" style="277" hidden="1" customWidth="1"/>
  </cols>
  <sheetData>
    <row r="1" spans="1:26" s="118" customFormat="1" ht="19.5">
      <c r="A1" s="113" t="s">
        <v>156</v>
      </c>
      <c r="B1" s="114"/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s="118" customFormat="1" ht="19.5">
      <c r="A2" s="113"/>
      <c r="B2" s="114"/>
      <c r="C2" s="114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s="118" customFormat="1" ht="18.75">
      <c r="A3" s="119"/>
      <c r="B3" s="694" t="s">
        <v>51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283"/>
      <c r="O3" s="117"/>
      <c r="P3" s="121"/>
      <c r="Q3" s="117"/>
      <c r="R3" s="117"/>
      <c r="S3" s="117"/>
      <c r="T3" s="283"/>
      <c r="U3" s="117"/>
      <c r="V3" s="117"/>
      <c r="W3" s="117"/>
      <c r="X3" s="117"/>
      <c r="Y3" s="117"/>
      <c r="Z3" s="117"/>
    </row>
    <row r="4" spans="1:26" s="118" customFormat="1" ht="18.75">
      <c r="A4" s="120"/>
      <c r="B4" s="694" t="s">
        <v>52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283"/>
      <c r="O4" s="123"/>
      <c r="P4" s="122"/>
      <c r="Q4" s="123"/>
      <c r="R4" s="123"/>
      <c r="S4" s="123"/>
      <c r="T4" s="283"/>
      <c r="U4" s="123"/>
      <c r="V4" s="123"/>
      <c r="W4" s="123"/>
      <c r="X4" s="123"/>
      <c r="Y4" s="123"/>
      <c r="Z4" s="123"/>
    </row>
    <row r="5" spans="1:26" s="118" customFormat="1" ht="9" customHeight="1">
      <c r="A5" s="120"/>
      <c r="C5" s="289"/>
      <c r="D5" s="122"/>
      <c r="E5" s="123"/>
      <c r="F5" s="123"/>
      <c r="G5" s="123"/>
      <c r="H5" s="290"/>
      <c r="I5" s="123"/>
      <c r="J5" s="123"/>
      <c r="K5" s="123"/>
      <c r="L5" s="123"/>
      <c r="M5" s="123"/>
      <c r="N5" s="123"/>
      <c r="O5" s="123"/>
      <c r="P5" s="122"/>
      <c r="Q5" s="123"/>
      <c r="R5" s="123"/>
      <c r="S5" s="123"/>
      <c r="T5" s="290"/>
      <c r="U5" s="123"/>
      <c r="V5" s="123"/>
      <c r="W5" s="123"/>
      <c r="X5" s="123"/>
      <c r="Y5" s="123"/>
      <c r="Z5" s="123"/>
    </row>
    <row r="6" spans="1:26" s="118" customFormat="1" ht="18.75">
      <c r="A6" s="119"/>
      <c r="B6" s="694" t="s">
        <v>128</v>
      </c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283"/>
      <c r="O6" s="117"/>
      <c r="P6" s="121"/>
      <c r="Q6" s="117"/>
      <c r="R6" s="123"/>
      <c r="S6" s="123"/>
      <c r="T6" s="283"/>
      <c r="U6" s="123"/>
      <c r="V6" s="123"/>
      <c r="W6" s="123"/>
      <c r="X6" s="123"/>
      <c r="Y6" s="123"/>
      <c r="Z6" s="123"/>
    </row>
    <row r="7" spans="1:26" s="118" customFormat="1" ht="18.75">
      <c r="A7" s="124"/>
      <c r="B7" s="694" t="s">
        <v>101</v>
      </c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283"/>
      <c r="O7" s="123"/>
      <c r="P7" s="125"/>
      <c r="Q7" s="123"/>
      <c r="R7" s="123"/>
      <c r="S7" s="123"/>
      <c r="T7" s="283"/>
      <c r="U7" s="123"/>
      <c r="V7" s="123"/>
      <c r="W7" s="123"/>
      <c r="X7" s="123"/>
      <c r="Y7" s="123"/>
      <c r="Z7" s="123"/>
    </row>
    <row r="8" spans="1:29" s="118" customFormat="1" ht="18.75">
      <c r="A8" s="124"/>
      <c r="B8" s="694" t="s">
        <v>79</v>
      </c>
      <c r="C8" s="694"/>
      <c r="D8" s="694"/>
      <c r="E8" s="694"/>
      <c r="F8" s="694"/>
      <c r="G8" s="694"/>
      <c r="H8" s="694"/>
      <c r="I8" s="694"/>
      <c r="J8" s="694"/>
      <c r="K8" s="694"/>
      <c r="L8" s="694"/>
      <c r="M8" s="694"/>
      <c r="N8" s="283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</row>
    <row r="9" spans="1:29" s="118" customFormat="1" ht="6.75" customHeight="1">
      <c r="A9" s="124"/>
      <c r="B9" s="694"/>
      <c r="C9" s="694"/>
      <c r="D9" s="694"/>
      <c r="E9" s="694"/>
      <c r="F9" s="694"/>
      <c r="G9" s="694"/>
      <c r="H9" s="694"/>
      <c r="I9" s="694"/>
      <c r="J9" s="694"/>
      <c r="K9" s="694"/>
      <c r="L9" s="694"/>
      <c r="M9" s="694"/>
      <c r="N9" s="283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</row>
    <row r="10" spans="1:29" s="118" customFormat="1" ht="42.75" customHeight="1">
      <c r="A10" s="124"/>
      <c r="C10" s="289"/>
      <c r="D10" s="697" t="s">
        <v>3</v>
      </c>
      <c r="E10" s="698"/>
      <c r="F10" s="698"/>
      <c r="G10" s="698"/>
      <c r="H10" s="698"/>
      <c r="I10" s="698"/>
      <c r="J10" s="698"/>
      <c r="K10" s="698"/>
      <c r="L10" s="698"/>
      <c r="M10" s="698"/>
      <c r="N10" s="470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</row>
    <row r="11" spans="1:29" s="118" customFormat="1" ht="6.75" customHeight="1">
      <c r="A11" s="126"/>
      <c r="B11" s="127"/>
      <c r="C11" s="127"/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</row>
    <row r="12" spans="1:29" s="118" customFormat="1" ht="28.5" customHeight="1">
      <c r="A12" s="130"/>
      <c r="B12" s="131" t="s">
        <v>103</v>
      </c>
      <c r="C12" s="132"/>
      <c r="D12" s="699" t="s">
        <v>157</v>
      </c>
      <c r="E12" s="700"/>
      <c r="F12" s="700"/>
      <c r="G12" s="700"/>
      <c r="H12" s="700"/>
      <c r="I12" s="700"/>
      <c r="J12" s="700"/>
      <c r="K12" s="700"/>
      <c r="L12" s="700"/>
      <c r="M12" s="701"/>
      <c r="N12" s="482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</row>
    <row r="13" spans="1:29" s="118" customFormat="1" ht="28.5" customHeight="1">
      <c r="A13" s="400"/>
      <c r="B13" s="401"/>
      <c r="C13" s="402"/>
      <c r="D13" s="695" t="s">
        <v>6</v>
      </c>
      <c r="E13" s="695" t="s">
        <v>15</v>
      </c>
      <c r="F13" s="695" t="s">
        <v>7</v>
      </c>
      <c r="G13" s="695" t="s">
        <v>8</v>
      </c>
      <c r="H13" s="695" t="s">
        <v>9</v>
      </c>
      <c r="I13" s="695" t="s">
        <v>10</v>
      </c>
      <c r="J13" s="695" t="s">
        <v>11</v>
      </c>
      <c r="K13" s="695" t="s">
        <v>17</v>
      </c>
      <c r="L13" s="702" t="s">
        <v>134</v>
      </c>
      <c r="M13" s="695" t="s">
        <v>104</v>
      </c>
      <c r="N13" s="483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</row>
    <row r="14" spans="1:29" s="118" customFormat="1" ht="24.75" customHeight="1">
      <c r="A14" s="133"/>
      <c r="B14" s="134"/>
      <c r="C14" s="134"/>
      <c r="D14" s="696"/>
      <c r="E14" s="696"/>
      <c r="F14" s="696"/>
      <c r="G14" s="696"/>
      <c r="H14" s="696"/>
      <c r="I14" s="696"/>
      <c r="J14" s="696"/>
      <c r="K14" s="696"/>
      <c r="L14" s="703"/>
      <c r="M14" s="696"/>
      <c r="N14" s="483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</row>
    <row r="15" spans="1:29" s="118" customFormat="1" ht="35.25" customHeight="1">
      <c r="A15" s="135"/>
      <c r="B15" s="136" t="s">
        <v>126</v>
      </c>
      <c r="C15" s="137"/>
      <c r="D15" s="292"/>
      <c r="E15" s="292"/>
      <c r="F15" s="292"/>
      <c r="G15" s="292"/>
      <c r="H15" s="292"/>
      <c r="I15" s="292"/>
      <c r="J15" s="292"/>
      <c r="K15" s="292"/>
      <c r="L15" s="292"/>
      <c r="M15" s="293"/>
      <c r="N15" s="484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</row>
    <row r="16" spans="1:29" s="118" customFormat="1" ht="15">
      <c r="A16" s="138"/>
      <c r="B16" s="139" t="s">
        <v>108</v>
      </c>
      <c r="C16" s="139"/>
      <c r="D16" s="71">
        <v>3.2017909204498127</v>
      </c>
      <c r="E16" s="71">
        <v>322.43238130154106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161">
        <f>+SUM(D16:L16)</f>
        <v>325.63417222199087</v>
      </c>
      <c r="N16" s="474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</row>
    <row r="17" spans="1:29" s="118" customFormat="1" ht="15">
      <c r="A17" s="140"/>
      <c r="B17" s="141" t="s">
        <v>95</v>
      </c>
      <c r="C17" s="139"/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161">
        <f aca="true" t="shared" si="0" ref="M17:M24">+SUM(D17:L17)</f>
        <v>0</v>
      </c>
      <c r="N17" s="474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</row>
    <row r="18" spans="1:29" s="118" customFormat="1" ht="15">
      <c r="A18" s="140"/>
      <c r="B18" s="141" t="s">
        <v>96</v>
      </c>
      <c r="C18" s="139"/>
      <c r="D18" s="71">
        <v>3.2017909204498127</v>
      </c>
      <c r="E18" s="71">
        <v>322.43238130154106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161">
        <f t="shared" si="0"/>
        <v>325.63417222199087</v>
      </c>
      <c r="N18" s="474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</row>
    <row r="19" spans="1:29" s="118" customFormat="1" ht="15">
      <c r="A19" s="138"/>
      <c r="B19" s="139" t="s">
        <v>109</v>
      </c>
      <c r="C19" s="139"/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161">
        <f t="shared" si="0"/>
        <v>0</v>
      </c>
      <c r="N19" s="474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</row>
    <row r="20" spans="1:29" s="118" customFormat="1" ht="15">
      <c r="A20" s="140"/>
      <c r="B20" s="141" t="s">
        <v>95</v>
      </c>
      <c r="C20" s="139"/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161">
        <f t="shared" si="0"/>
        <v>0</v>
      </c>
      <c r="N20" s="474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</row>
    <row r="21" spans="1:29" s="118" customFormat="1" ht="15">
      <c r="A21" s="140"/>
      <c r="B21" s="141" t="s">
        <v>96</v>
      </c>
      <c r="C21" s="139"/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161">
        <f t="shared" si="0"/>
        <v>0</v>
      </c>
      <c r="N21" s="474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</row>
    <row r="22" spans="1:29" s="118" customFormat="1" ht="15">
      <c r="A22" s="138"/>
      <c r="B22" s="139" t="s">
        <v>110</v>
      </c>
      <c r="C22" s="139"/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161">
        <f t="shared" si="0"/>
        <v>0</v>
      </c>
      <c r="N22" s="474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</row>
    <row r="23" spans="1:29" s="118" customFormat="1" ht="15">
      <c r="A23" s="140"/>
      <c r="B23" s="141" t="s">
        <v>95</v>
      </c>
      <c r="C23" s="139"/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161">
        <f t="shared" si="0"/>
        <v>0</v>
      </c>
      <c r="N23" s="474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</row>
    <row r="24" spans="1:29" s="118" customFormat="1" ht="15">
      <c r="A24" s="140"/>
      <c r="B24" s="141" t="s">
        <v>96</v>
      </c>
      <c r="C24" s="139"/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161">
        <f t="shared" si="0"/>
        <v>0</v>
      </c>
      <c r="N24" s="474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</row>
    <row r="25" spans="1:29" s="118" customFormat="1" ht="15">
      <c r="A25" s="138"/>
      <c r="B25" s="139" t="s">
        <v>104</v>
      </c>
      <c r="C25" s="139"/>
      <c r="D25" s="161">
        <f>+SUM(D22,D19,D16)</f>
        <v>3.2017909204498127</v>
      </c>
      <c r="E25" s="161">
        <f aca="true" t="shared" si="1" ref="E25:L25">+SUM(E22,E19,E16)</f>
        <v>322.43238130154106</v>
      </c>
      <c r="F25" s="161">
        <f t="shared" si="1"/>
        <v>0</v>
      </c>
      <c r="G25" s="161">
        <f t="shared" si="1"/>
        <v>0</v>
      </c>
      <c r="H25" s="161">
        <f t="shared" si="1"/>
        <v>0</v>
      </c>
      <c r="I25" s="161">
        <f t="shared" si="1"/>
        <v>0</v>
      </c>
      <c r="J25" s="161">
        <f t="shared" si="1"/>
        <v>0</v>
      </c>
      <c r="K25" s="161">
        <f t="shared" si="1"/>
        <v>0</v>
      </c>
      <c r="L25" s="161">
        <f t="shared" si="1"/>
        <v>0</v>
      </c>
      <c r="M25" s="161">
        <f>+SUM(D25:L25)</f>
        <v>325.63417222199087</v>
      </c>
      <c r="N25" s="474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</row>
    <row r="26" spans="1:29" s="118" customFormat="1" ht="35.25" customHeight="1">
      <c r="A26" s="135"/>
      <c r="B26" s="136" t="s">
        <v>150</v>
      </c>
      <c r="C26" s="137"/>
      <c r="D26" s="302"/>
      <c r="E26" s="302"/>
      <c r="F26" s="302"/>
      <c r="G26" s="302"/>
      <c r="H26" s="302"/>
      <c r="I26" s="302"/>
      <c r="J26" s="302"/>
      <c r="K26" s="302"/>
      <c r="L26" s="302"/>
      <c r="M26" s="161"/>
      <c r="N26" s="474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</row>
    <row r="27" spans="1:29" s="118" customFormat="1" ht="14.25">
      <c r="A27" s="135"/>
      <c r="B27" s="413" t="s">
        <v>107</v>
      </c>
      <c r="C27" s="137"/>
      <c r="D27" s="71"/>
      <c r="E27" s="71"/>
      <c r="F27" s="71"/>
      <c r="G27" s="71"/>
      <c r="H27" s="71"/>
      <c r="I27" s="71"/>
      <c r="J27" s="71"/>
      <c r="K27" s="71"/>
      <c r="L27" s="71"/>
      <c r="M27" s="161"/>
      <c r="N27" s="474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</row>
    <row r="28" spans="1:29" s="118" customFormat="1" ht="15">
      <c r="A28" s="138"/>
      <c r="B28" s="139" t="s">
        <v>108</v>
      </c>
      <c r="C28" s="139"/>
      <c r="D28" s="71">
        <v>3.125</v>
      </c>
      <c r="E28" s="71">
        <v>155.97</v>
      </c>
      <c r="F28" s="71">
        <v>12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4</v>
      </c>
      <c r="M28" s="161">
        <f>+SUM(D28:L28)</f>
        <v>175.095</v>
      </c>
      <c r="N28" s="474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</row>
    <row r="29" spans="1:29" s="118" customFormat="1" ht="15">
      <c r="A29" s="140"/>
      <c r="B29" s="141" t="s">
        <v>95</v>
      </c>
      <c r="C29" s="139"/>
      <c r="D29" s="71">
        <v>0</v>
      </c>
      <c r="E29" s="71">
        <v>10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161">
        <f aca="true" t="shared" si="2" ref="M29:M36">+SUM(D29:L29)</f>
        <v>10</v>
      </c>
      <c r="N29" s="474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</row>
    <row r="30" spans="1:29" s="118" customFormat="1" ht="15">
      <c r="A30" s="140"/>
      <c r="B30" s="141" t="s">
        <v>96</v>
      </c>
      <c r="C30" s="139"/>
      <c r="D30" s="71">
        <v>3.125</v>
      </c>
      <c r="E30" s="71">
        <v>145.97</v>
      </c>
      <c r="F30" s="71">
        <v>12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4</v>
      </c>
      <c r="M30" s="161">
        <f t="shared" si="2"/>
        <v>165.095</v>
      </c>
      <c r="N30" s="474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</row>
    <row r="31" spans="1:29" s="118" customFormat="1" ht="15">
      <c r="A31" s="138"/>
      <c r="B31" s="139" t="s">
        <v>109</v>
      </c>
      <c r="C31" s="139"/>
      <c r="D31" s="71">
        <v>2.5</v>
      </c>
      <c r="E31" s="71">
        <v>58.1</v>
      </c>
      <c r="F31" s="71">
        <v>0</v>
      </c>
      <c r="G31" s="71">
        <v>2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161">
        <f t="shared" si="2"/>
        <v>62.6</v>
      </c>
      <c r="N31" s="474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</row>
    <row r="32" spans="1:29" s="118" customFormat="1" ht="15">
      <c r="A32" s="140"/>
      <c r="B32" s="141" t="s">
        <v>95</v>
      </c>
      <c r="C32" s="139"/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161">
        <f t="shared" si="2"/>
        <v>0</v>
      </c>
      <c r="N32" s="474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</row>
    <row r="33" spans="1:29" s="118" customFormat="1" ht="15">
      <c r="A33" s="140"/>
      <c r="B33" s="141" t="s">
        <v>96</v>
      </c>
      <c r="C33" s="139"/>
      <c r="D33" s="71">
        <v>2.5</v>
      </c>
      <c r="E33" s="71">
        <v>58.1</v>
      </c>
      <c r="F33" s="71">
        <v>0</v>
      </c>
      <c r="G33" s="71">
        <v>2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161">
        <f t="shared" si="2"/>
        <v>62.6</v>
      </c>
      <c r="N33" s="474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</row>
    <row r="34" spans="1:29" s="118" customFormat="1" ht="15">
      <c r="A34" s="138"/>
      <c r="B34" s="139" t="s">
        <v>110</v>
      </c>
      <c r="C34" s="139"/>
      <c r="D34" s="71">
        <v>11.6</v>
      </c>
      <c r="E34" s="71">
        <v>88.1</v>
      </c>
      <c r="F34" s="71">
        <v>21</v>
      </c>
      <c r="G34" s="71">
        <v>2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161">
        <f t="shared" si="2"/>
        <v>122.69999999999999</v>
      </c>
      <c r="N34" s="474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</row>
    <row r="35" spans="1:29" s="118" customFormat="1" ht="15">
      <c r="A35" s="140"/>
      <c r="B35" s="141" t="s">
        <v>95</v>
      </c>
      <c r="C35" s="139"/>
      <c r="D35" s="71">
        <v>11.6</v>
      </c>
      <c r="E35" s="71">
        <v>88.1</v>
      </c>
      <c r="F35" s="71">
        <v>21</v>
      </c>
      <c r="G35" s="71">
        <v>2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161">
        <f t="shared" si="2"/>
        <v>122.69999999999999</v>
      </c>
      <c r="N35" s="474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</row>
    <row r="36" spans="1:29" s="118" customFormat="1" ht="15">
      <c r="A36" s="140"/>
      <c r="B36" s="141" t="s">
        <v>96</v>
      </c>
      <c r="C36" s="139"/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161">
        <f t="shared" si="2"/>
        <v>0</v>
      </c>
      <c r="N36" s="474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</row>
    <row r="37" spans="1:29" s="118" customFormat="1" ht="15">
      <c r="A37" s="138"/>
      <c r="B37" s="139" t="s">
        <v>104</v>
      </c>
      <c r="C37" s="139"/>
      <c r="D37" s="161">
        <f>+SUM(D34,D31,D28)</f>
        <v>17.225</v>
      </c>
      <c r="E37" s="161">
        <f aca="true" t="shared" si="3" ref="E37:L37">+SUM(E34,E31,E28)</f>
        <v>302.16999999999996</v>
      </c>
      <c r="F37" s="161">
        <f t="shared" si="3"/>
        <v>33</v>
      </c>
      <c r="G37" s="161">
        <f t="shared" si="3"/>
        <v>4</v>
      </c>
      <c r="H37" s="161">
        <f t="shared" si="3"/>
        <v>0</v>
      </c>
      <c r="I37" s="161">
        <f t="shared" si="3"/>
        <v>0</v>
      </c>
      <c r="J37" s="161">
        <f t="shared" si="3"/>
        <v>0</v>
      </c>
      <c r="K37" s="161">
        <f t="shared" si="3"/>
        <v>0</v>
      </c>
      <c r="L37" s="161">
        <f t="shared" si="3"/>
        <v>4</v>
      </c>
      <c r="M37" s="161">
        <f>+SUM(D37:L37)</f>
        <v>360.395</v>
      </c>
      <c r="N37" s="474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</row>
    <row r="38" spans="1:29" s="118" customFormat="1" ht="24.75" customHeight="1">
      <c r="A38" s="135"/>
      <c r="B38" s="413" t="s">
        <v>111</v>
      </c>
      <c r="C38" s="137"/>
      <c r="D38" s="354"/>
      <c r="E38" s="354"/>
      <c r="F38" s="354"/>
      <c r="G38" s="354"/>
      <c r="H38" s="354"/>
      <c r="I38" s="354"/>
      <c r="J38" s="354"/>
      <c r="K38" s="354"/>
      <c r="L38" s="354"/>
      <c r="M38" s="302"/>
      <c r="N38" s="485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</row>
    <row r="39" spans="1:29" s="118" customFormat="1" ht="15">
      <c r="A39" s="138"/>
      <c r="B39" s="139" t="s">
        <v>108</v>
      </c>
      <c r="C39" s="139"/>
      <c r="D39" s="71">
        <v>10.3</v>
      </c>
      <c r="E39" s="71">
        <v>68.6</v>
      </c>
      <c r="F39" s="71">
        <v>21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161">
        <f>+SUM(D39:L39)</f>
        <v>99.89999999999999</v>
      </c>
      <c r="N39" s="474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</row>
    <row r="40" spans="1:29" s="118" customFormat="1" ht="15">
      <c r="A40" s="140"/>
      <c r="B40" s="141" t="s">
        <v>95</v>
      </c>
      <c r="C40" s="139"/>
      <c r="D40" s="71">
        <v>0</v>
      </c>
      <c r="E40" s="71">
        <v>1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161">
        <f aca="true" t="shared" si="4" ref="M40:M47">+SUM(D40:L40)</f>
        <v>1</v>
      </c>
      <c r="N40" s="474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</row>
    <row r="41" spans="1:29" s="118" customFormat="1" ht="15">
      <c r="A41" s="140"/>
      <c r="B41" s="141" t="s">
        <v>96</v>
      </c>
      <c r="C41" s="139"/>
      <c r="D41" s="71">
        <v>10.3</v>
      </c>
      <c r="E41" s="71">
        <v>67.6</v>
      </c>
      <c r="F41" s="71">
        <v>21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161">
        <f t="shared" si="4"/>
        <v>98.89999999999999</v>
      </c>
      <c r="N41" s="474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</row>
    <row r="42" spans="1:29" s="118" customFormat="1" ht="15">
      <c r="A42" s="138"/>
      <c r="B42" s="139" t="s">
        <v>109</v>
      </c>
      <c r="C42" s="139"/>
      <c r="D42" s="71">
        <v>1.3</v>
      </c>
      <c r="E42" s="71">
        <v>21.51</v>
      </c>
      <c r="F42" s="71">
        <v>0</v>
      </c>
      <c r="G42" s="71">
        <v>2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161">
        <f t="shared" si="4"/>
        <v>24.810000000000002</v>
      </c>
      <c r="N42" s="474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</row>
    <row r="43" spans="1:29" s="118" customFormat="1" ht="15">
      <c r="A43" s="140"/>
      <c r="B43" s="141" t="s">
        <v>95</v>
      </c>
      <c r="C43" s="139"/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161">
        <f t="shared" si="4"/>
        <v>0</v>
      </c>
      <c r="N43" s="474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</row>
    <row r="44" spans="1:29" s="118" customFormat="1" ht="15">
      <c r="A44" s="140"/>
      <c r="B44" s="141" t="s">
        <v>96</v>
      </c>
      <c r="C44" s="139"/>
      <c r="D44" s="71">
        <v>1.3</v>
      </c>
      <c r="E44" s="71">
        <v>21.51</v>
      </c>
      <c r="F44" s="71">
        <v>0</v>
      </c>
      <c r="G44" s="71">
        <v>2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161">
        <f t="shared" si="4"/>
        <v>24.810000000000002</v>
      </c>
      <c r="N44" s="474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</row>
    <row r="45" spans="1:29" s="118" customFormat="1" ht="15">
      <c r="A45" s="138"/>
      <c r="B45" s="139" t="s">
        <v>110</v>
      </c>
      <c r="C45" s="139"/>
      <c r="D45" s="71">
        <v>5.625</v>
      </c>
      <c r="E45" s="71">
        <v>192.07</v>
      </c>
      <c r="F45" s="71">
        <v>6</v>
      </c>
      <c r="G45" s="71">
        <v>2</v>
      </c>
      <c r="H45" s="71">
        <v>0</v>
      </c>
      <c r="I45" s="71">
        <v>0</v>
      </c>
      <c r="J45" s="71">
        <v>0</v>
      </c>
      <c r="K45" s="71">
        <v>0</v>
      </c>
      <c r="L45" s="71">
        <v>4</v>
      </c>
      <c r="M45" s="161">
        <f t="shared" si="4"/>
        <v>209.695</v>
      </c>
      <c r="N45" s="474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</row>
    <row r="46" spans="1:29" s="118" customFormat="1" ht="15">
      <c r="A46" s="140"/>
      <c r="B46" s="141" t="s">
        <v>95</v>
      </c>
      <c r="C46" s="139"/>
      <c r="D46" s="71">
        <v>5.625</v>
      </c>
      <c r="E46" s="71">
        <v>179.07</v>
      </c>
      <c r="F46" s="71">
        <v>6</v>
      </c>
      <c r="G46" s="71">
        <v>2</v>
      </c>
      <c r="H46" s="71">
        <v>0</v>
      </c>
      <c r="I46" s="71">
        <v>0</v>
      </c>
      <c r="J46" s="71">
        <v>0</v>
      </c>
      <c r="K46" s="71">
        <v>0</v>
      </c>
      <c r="L46" s="71">
        <v>4</v>
      </c>
      <c r="M46" s="161">
        <f t="shared" si="4"/>
        <v>196.695</v>
      </c>
      <c r="N46" s="474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</row>
    <row r="47" spans="1:29" s="118" customFormat="1" ht="15">
      <c r="A47" s="140"/>
      <c r="B47" s="141" t="s">
        <v>96</v>
      </c>
      <c r="C47" s="139"/>
      <c r="D47" s="71">
        <v>0</v>
      </c>
      <c r="E47" s="71">
        <v>13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161">
        <f t="shared" si="4"/>
        <v>13</v>
      </c>
      <c r="N47" s="474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</row>
    <row r="48" spans="1:29" s="118" customFormat="1" ht="35.25" customHeight="1">
      <c r="A48" s="138"/>
      <c r="B48" s="139" t="s">
        <v>104</v>
      </c>
      <c r="C48" s="139"/>
      <c r="D48" s="161">
        <f>+SUM(D45,D42,D39)</f>
        <v>17.225</v>
      </c>
      <c r="E48" s="161">
        <f aca="true" t="shared" si="5" ref="E48:K48">+SUM(E45,E42,E39)</f>
        <v>282.17999999999995</v>
      </c>
      <c r="F48" s="161">
        <f t="shared" si="5"/>
        <v>27</v>
      </c>
      <c r="G48" s="161">
        <f t="shared" si="5"/>
        <v>4</v>
      </c>
      <c r="H48" s="161">
        <f t="shared" si="5"/>
        <v>0</v>
      </c>
      <c r="I48" s="161">
        <f t="shared" si="5"/>
        <v>0</v>
      </c>
      <c r="J48" s="161">
        <f t="shared" si="5"/>
        <v>0</v>
      </c>
      <c r="K48" s="161">
        <f t="shared" si="5"/>
        <v>0</v>
      </c>
      <c r="L48" s="161">
        <f>+SUM(L45,L42,L39)</f>
        <v>4</v>
      </c>
      <c r="M48" s="161">
        <f>+SUM(D48:L48)</f>
        <v>334.405</v>
      </c>
      <c r="N48" s="474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</row>
    <row r="49" spans="1:29" s="118" customFormat="1" ht="35.25" customHeight="1">
      <c r="A49" s="138"/>
      <c r="B49" s="139" t="s">
        <v>112</v>
      </c>
      <c r="C49" s="139"/>
      <c r="D49" s="161">
        <f>+D48+D37</f>
        <v>34.45</v>
      </c>
      <c r="E49" s="161">
        <f aca="true" t="shared" si="6" ref="E49:M49">+E48+E37</f>
        <v>584.3499999999999</v>
      </c>
      <c r="F49" s="161">
        <f t="shared" si="6"/>
        <v>60</v>
      </c>
      <c r="G49" s="161">
        <f t="shared" si="6"/>
        <v>8</v>
      </c>
      <c r="H49" s="161">
        <f t="shared" si="6"/>
        <v>0</v>
      </c>
      <c r="I49" s="161">
        <f t="shared" si="6"/>
        <v>0</v>
      </c>
      <c r="J49" s="161">
        <f t="shared" si="6"/>
        <v>0</v>
      </c>
      <c r="K49" s="161">
        <f t="shared" si="6"/>
        <v>0</v>
      </c>
      <c r="L49" s="161">
        <f t="shared" si="6"/>
        <v>8</v>
      </c>
      <c r="M49" s="161">
        <f t="shared" si="6"/>
        <v>694.8</v>
      </c>
      <c r="N49" s="474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</row>
    <row r="50" spans="1:29" s="118" customFormat="1" ht="35.25" customHeight="1">
      <c r="A50" s="142"/>
      <c r="B50" s="143" t="s">
        <v>127</v>
      </c>
      <c r="C50" s="143"/>
      <c r="D50" s="161">
        <f>+SUM(D48,D37,D25,'A1'!D25,'A1'!D36,'A1'!D51)</f>
        <v>41096.19234528045</v>
      </c>
      <c r="E50" s="161">
        <f>+SUM(E48,E37,E25,'A1'!E25,'A1'!E36,'A1'!E51)</f>
        <v>39606.58238766259</v>
      </c>
      <c r="F50" s="161">
        <f>+SUM(F48,F37,F25,'A1'!F25,'A1'!F36,'A1'!F51)</f>
        <v>157.31996900293106</v>
      </c>
      <c r="G50" s="161">
        <f>+SUM(G48,G37,G25,'A1'!G25,'A1'!G36,'A1'!G51)</f>
        <v>281.9008994601213</v>
      </c>
      <c r="H50" s="161">
        <f>+SUM(H48,H37,H25,'A1'!H25,'A1'!H36,'A1'!H51)</f>
        <v>123.42725527467304</v>
      </c>
      <c r="I50" s="161">
        <f>+SUM(I48,I37,I25,'A1'!I25,'A1'!I36,'A1'!I51)</f>
        <v>2.804421487145981</v>
      </c>
      <c r="J50" s="161">
        <f>+SUM(J48,J37,J25,'A1'!J25,'A1'!J36,'A1'!J51)</f>
        <v>8.072314483981675</v>
      </c>
      <c r="K50" s="161">
        <f>+SUM(K48,K37,K25,'A1'!K25,'A1'!K36,'A1'!K51)</f>
        <v>4.607868970786651</v>
      </c>
      <c r="L50" s="161">
        <f>+SUM(L48,L37,L25,'A1'!L25,'A1'!L36,'A1'!L51)</f>
        <v>258.5703078927254</v>
      </c>
      <c r="M50" s="161">
        <f>+SUM(M48,M37,M25,'A1'!M25,'A1'!M36,'A1'!M51)</f>
        <v>81539.47776951539</v>
      </c>
      <c r="N50" s="474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</row>
    <row r="51" spans="1:29" s="334" customFormat="1" ht="16.5" customHeight="1">
      <c r="A51" s="640" t="s">
        <v>140</v>
      </c>
      <c r="B51" s="643"/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486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</row>
    <row r="52" spans="1:29" s="334" customFormat="1" ht="18">
      <c r="A52" s="640" t="s">
        <v>141</v>
      </c>
      <c r="B52" s="331"/>
      <c r="C52" s="331"/>
      <c r="D52" s="332"/>
      <c r="E52" s="332"/>
      <c r="F52" s="333"/>
      <c r="G52" s="333"/>
      <c r="H52" s="333"/>
      <c r="I52" s="333"/>
      <c r="J52" s="333"/>
      <c r="K52" s="333"/>
      <c r="L52" s="333"/>
      <c r="M52" s="333"/>
      <c r="N52" s="333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</row>
    <row r="53" spans="1:29" s="334" customFormat="1" ht="18">
      <c r="A53" s="640" t="s">
        <v>151</v>
      </c>
      <c r="B53" s="331"/>
      <c r="C53" s="331"/>
      <c r="D53" s="333"/>
      <c r="E53" s="335"/>
      <c r="F53" s="333"/>
      <c r="G53" s="333"/>
      <c r="H53" s="333"/>
      <c r="I53" s="333"/>
      <c r="J53" s="333"/>
      <c r="K53" s="333"/>
      <c r="L53" s="333"/>
      <c r="M53" s="333"/>
      <c r="N53" s="333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</row>
    <row r="54" spans="1:29" s="334" customFormat="1" ht="18">
      <c r="A54" s="640" t="s">
        <v>152</v>
      </c>
      <c r="B54" s="331"/>
      <c r="C54" s="331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</row>
    <row r="55" spans="15:29" s="334" customFormat="1" ht="12.75"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</row>
    <row r="56" spans="15:29" s="334" customFormat="1" ht="12.75"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</row>
    <row r="57" ht="12.75"/>
    <row r="58" ht="12.75"/>
    <row r="59" ht="12.75"/>
    <row r="60" ht="12.75"/>
  </sheetData>
  <sheetProtection/>
  <mergeCells count="17">
    <mergeCell ref="D10:M10"/>
    <mergeCell ref="D13:D14"/>
    <mergeCell ref="K13:K14"/>
    <mergeCell ref="E13:E14"/>
    <mergeCell ref="D12:M12"/>
    <mergeCell ref="L13:L14"/>
    <mergeCell ref="I13:I14"/>
    <mergeCell ref="J13:J14"/>
    <mergeCell ref="G13:G14"/>
    <mergeCell ref="H13:H14"/>
    <mergeCell ref="M13:M14"/>
    <mergeCell ref="F13:F14"/>
    <mergeCell ref="B8:M9"/>
    <mergeCell ref="B3:M3"/>
    <mergeCell ref="B4:M4"/>
    <mergeCell ref="B6:M6"/>
    <mergeCell ref="B7:M7"/>
  </mergeCells>
  <conditionalFormatting sqref="D27:M37 D39:M50 D16:M25">
    <cfRule type="expression" priority="1" dxfId="3" stopIfTrue="1">
      <formula>AND(D16&lt;&gt;"",OR(D16&lt;0,NOT(ISNUMBER(D16))))</formula>
    </cfRule>
  </conditionalFormatting>
  <conditionalFormatting sqref="D10:E10">
    <cfRule type="expression" priority="2" dxfId="3" stopIfTrue="1">
      <formula>COUNTA(D16:M50)&lt;&gt;COUNTIF(D16:M50,"&gt;=0")</formula>
    </cfRule>
  </conditionalFormatting>
  <conditionalFormatting sqref="F10">
    <cfRule type="expression" priority="3" dxfId="3" stopIfTrue="1">
      <formula>COUNTA(F16:N50)&lt;&gt;COUNTIF(F16:N50,"&gt;=0")</formula>
    </cfRule>
  </conditionalFormatting>
  <conditionalFormatting sqref="G10">
    <cfRule type="expression" priority="4" dxfId="3" stopIfTrue="1">
      <formula>COUNTA(G16:N50)&lt;&gt;COUNTIF(G16:N50,"&gt;=0")</formula>
    </cfRule>
  </conditionalFormatting>
  <conditionalFormatting sqref="H10">
    <cfRule type="expression" priority="5" dxfId="3" stopIfTrue="1">
      <formula>COUNTA(H16:N50)&lt;&gt;COUNTIF(H16:N50,"&gt;=0")</formula>
    </cfRule>
  </conditionalFormatting>
  <conditionalFormatting sqref="I10">
    <cfRule type="expression" priority="6" dxfId="3" stopIfTrue="1">
      <formula>COUNTA(I16:N50)&lt;&gt;COUNTIF(I16:N50,"&gt;=0")</formula>
    </cfRule>
  </conditionalFormatting>
  <conditionalFormatting sqref="J10">
    <cfRule type="expression" priority="7" dxfId="3" stopIfTrue="1">
      <formula>COUNTA(J16:N50)&lt;&gt;COUNTIF(J16:N50,"&gt;=0")</formula>
    </cfRule>
  </conditionalFormatting>
  <conditionalFormatting sqref="K10">
    <cfRule type="expression" priority="8" dxfId="3" stopIfTrue="1">
      <formula>COUNTA(K16:N50)&lt;&gt;COUNTIF(K16:N50,"&gt;=0")</formula>
    </cfRule>
  </conditionalFormatting>
  <conditionalFormatting sqref="L10">
    <cfRule type="expression" priority="9" dxfId="3" stopIfTrue="1">
      <formula>COUNTA(L16:N50)&lt;&gt;COUNTIF(L16:N50,"&gt;=0")</formula>
    </cfRule>
  </conditionalFormatting>
  <conditionalFormatting sqref="M10">
    <cfRule type="expression" priority="10" dxfId="3" stopIfTrue="1">
      <formula>COUNTA(M16:N50)&lt;&gt;COUNTIF(M16:N50,"&gt;=0")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9" r:id="rId1"/>
  <headerFooter alignWithMargins="0">
    <oddFooter>&amp;C2010 Triennial Central Bank Survey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outlinePr summaryBelow="0" summaryRight="0"/>
    <pageSetUpPr fitToPage="1"/>
  </sheetPr>
  <dimension ref="A1:AL59"/>
  <sheetViews>
    <sheetView zoomScale="75" zoomScaleNormal="75" workbookViewId="0" topLeftCell="A1">
      <pane xSplit="3" ySplit="14" topLeftCell="D15" activePane="bottomRight" state="frozen"/>
      <selection pane="topLeft" activeCell="B8" sqref="B8:M8"/>
      <selection pane="topRight" activeCell="B8" sqref="B8:M8"/>
      <selection pane="bottomLeft" activeCell="B8" sqref="B8:M8"/>
      <selection pane="bottomRight" activeCell="R13" sqref="R13:R14"/>
    </sheetView>
  </sheetViews>
  <sheetFormatPr defaultColWidth="9.00390625" defaultRowHeight="12" zeroHeight="1" outlineLevelCol="1"/>
  <cols>
    <col min="1" max="1" width="2.00390625" style="96" customWidth="1"/>
    <col min="2" max="2" width="39.625" style="96" customWidth="1"/>
    <col min="3" max="3" width="12.125" style="96" customWidth="1"/>
    <col min="4" max="18" width="10.75390625" style="96" customWidth="1"/>
    <col min="19" max="19" width="2.875" style="96" customWidth="1"/>
    <col min="20" max="20" width="17.125" style="282" customWidth="1"/>
    <col min="21" max="22" width="6.75390625" style="96" customWidth="1" outlineLevel="1"/>
    <col min="23" max="23" width="9.875" style="96" customWidth="1" outlineLevel="1"/>
    <col min="24" max="34" width="6.75390625" style="96" customWidth="1" outlineLevel="1"/>
    <col min="35" max="36" width="9.125" style="96" customWidth="1" outlineLevel="1"/>
    <col min="37" max="39" width="9.125" style="96" customWidth="1"/>
    <col min="40" max="16384" width="0" style="96" hidden="1" customWidth="1"/>
  </cols>
  <sheetData>
    <row r="1" spans="1:34" s="4" customFormat="1" ht="18" customHeight="1">
      <c r="A1" s="1" t="s">
        <v>149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6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4" customFormat="1" ht="18" customHeigh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6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26" s="4" customFormat="1" ht="31.5" customHeight="1">
      <c r="A3" s="5"/>
      <c r="B3" s="617" t="s">
        <v>51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86"/>
      <c r="U3" s="81"/>
      <c r="V3" s="7"/>
      <c r="W3" s="8"/>
      <c r="X3" s="7"/>
      <c r="Y3" s="86"/>
      <c r="Z3" s="7"/>
    </row>
    <row r="4" spans="1:34" s="4" customFormat="1" ht="18.75">
      <c r="A4" s="6"/>
      <c r="B4" s="617" t="s">
        <v>52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86"/>
      <c r="T4" s="82"/>
      <c r="U4" s="80"/>
      <c r="V4" s="82"/>
      <c r="W4" s="82"/>
      <c r="X4" s="82"/>
      <c r="Y4" s="86"/>
      <c r="Z4" s="82"/>
      <c r="AA4" s="82"/>
      <c r="AB4" s="82"/>
      <c r="AC4" s="82"/>
      <c r="AD4" s="82"/>
      <c r="AE4" s="82"/>
      <c r="AF4" s="82"/>
      <c r="AG4" s="82"/>
      <c r="AH4" s="82"/>
    </row>
    <row r="5" spans="1:34" s="4" customFormat="1" ht="6.75" customHeight="1">
      <c r="A5" s="6"/>
      <c r="C5" s="50"/>
      <c r="D5" s="100"/>
      <c r="E5" s="82"/>
      <c r="F5" s="82"/>
      <c r="G5" s="82"/>
      <c r="H5" s="28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100"/>
      <c r="V5" s="82"/>
      <c r="W5" s="82"/>
      <c r="X5" s="82"/>
      <c r="Y5" s="287"/>
      <c r="Z5" s="82"/>
      <c r="AA5" s="82"/>
      <c r="AB5" s="82"/>
      <c r="AC5" s="82"/>
      <c r="AD5" s="82"/>
      <c r="AE5" s="82"/>
      <c r="AF5" s="82"/>
      <c r="AG5" s="82"/>
      <c r="AH5" s="82"/>
    </row>
    <row r="6" spans="1:34" s="4" customFormat="1" ht="18.75">
      <c r="A6" s="5"/>
      <c r="B6" s="617" t="s">
        <v>128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86"/>
      <c r="T6" s="82"/>
      <c r="U6" s="100"/>
      <c r="V6" s="82"/>
      <c r="W6" s="82"/>
      <c r="X6" s="82"/>
      <c r="Y6" s="86"/>
      <c r="Z6" s="82"/>
      <c r="AA6" s="82"/>
      <c r="AB6" s="82"/>
      <c r="AC6" s="82"/>
      <c r="AD6" s="82"/>
      <c r="AE6" s="82"/>
      <c r="AF6" s="82"/>
      <c r="AG6" s="82"/>
      <c r="AH6" s="82"/>
    </row>
    <row r="7" spans="1:34" s="4" customFormat="1" ht="18.75">
      <c r="A7" s="9"/>
      <c r="B7" s="617" t="s">
        <v>101</v>
      </c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86"/>
      <c r="T7" s="82"/>
      <c r="U7" s="100"/>
      <c r="V7" s="82"/>
      <c r="W7" s="82"/>
      <c r="X7" s="82"/>
      <c r="Y7" s="86"/>
      <c r="Z7" s="82"/>
      <c r="AA7" s="82"/>
      <c r="AB7" s="82"/>
      <c r="AC7" s="82"/>
      <c r="AD7" s="82"/>
      <c r="AE7" s="82"/>
      <c r="AF7" s="82"/>
      <c r="AG7" s="82"/>
      <c r="AH7" s="82"/>
    </row>
    <row r="8" spans="1:38" s="4" customFormat="1" ht="18.75">
      <c r="A8" s="9"/>
      <c r="B8" s="617" t="s">
        <v>79</v>
      </c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86"/>
      <c r="T8" s="337"/>
      <c r="U8" s="200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03"/>
      <c r="AJ8" s="203"/>
      <c r="AK8" s="203"/>
      <c r="AL8" s="203"/>
    </row>
    <row r="9" spans="1:38" s="4" customFormat="1" ht="9" customHeight="1">
      <c r="A9" s="9"/>
      <c r="C9" s="50"/>
      <c r="D9" s="100"/>
      <c r="E9" s="291"/>
      <c r="F9" s="291"/>
      <c r="G9" s="291"/>
      <c r="H9" s="86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337"/>
      <c r="U9" s="200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03"/>
      <c r="AJ9" s="203"/>
      <c r="AK9" s="203"/>
      <c r="AL9" s="203"/>
    </row>
    <row r="10" spans="1:38" s="4" customFormat="1" ht="42" customHeight="1">
      <c r="A10" s="9"/>
      <c r="C10" s="50"/>
      <c r="D10" s="670" t="s">
        <v>3</v>
      </c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464"/>
      <c r="T10" s="337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03"/>
      <c r="AJ10" s="203"/>
      <c r="AK10" s="203"/>
      <c r="AL10" s="203"/>
    </row>
    <row r="11" spans="1:38" s="12" customFormat="1" ht="9.75" customHeight="1">
      <c r="A11" s="63"/>
      <c r="B11" s="34"/>
      <c r="C11" s="3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37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03"/>
      <c r="AJ11" s="203"/>
      <c r="AK11" s="203"/>
      <c r="AL11" s="203"/>
    </row>
    <row r="12" spans="1:38" s="12" customFormat="1" ht="27.75" customHeight="1">
      <c r="A12" s="13"/>
      <c r="B12" s="14" t="s">
        <v>103</v>
      </c>
      <c r="C12" s="15"/>
      <c r="D12" s="615" t="s">
        <v>148</v>
      </c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1"/>
      <c r="S12" s="471"/>
      <c r="T12" s="339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</row>
    <row r="13" spans="1:38" s="12" customFormat="1" ht="27.75" customHeight="1">
      <c r="A13" s="394"/>
      <c r="B13" s="395"/>
      <c r="C13" s="396"/>
      <c r="D13" s="618" t="s">
        <v>15</v>
      </c>
      <c r="E13" s="618" t="s">
        <v>7</v>
      </c>
      <c r="F13" s="618" t="s">
        <v>8</v>
      </c>
      <c r="G13" s="618" t="s">
        <v>9</v>
      </c>
      <c r="H13" s="618" t="s">
        <v>10</v>
      </c>
      <c r="I13" s="618" t="s">
        <v>11</v>
      </c>
      <c r="J13" s="618" t="s">
        <v>17</v>
      </c>
      <c r="K13" s="618" t="s">
        <v>18</v>
      </c>
      <c r="L13" s="618" t="s">
        <v>31</v>
      </c>
      <c r="M13" s="618" t="s">
        <v>20</v>
      </c>
      <c r="N13" s="618" t="s">
        <v>33</v>
      </c>
      <c r="O13" s="618" t="s">
        <v>22</v>
      </c>
      <c r="P13" s="618" t="s">
        <v>30</v>
      </c>
      <c r="Q13" s="668" t="s">
        <v>134</v>
      </c>
      <c r="R13" s="618" t="s">
        <v>104</v>
      </c>
      <c r="S13" s="472"/>
      <c r="T13" s="341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19"/>
      <c r="AJ13" s="319"/>
      <c r="AK13" s="319"/>
      <c r="AL13" s="319"/>
    </row>
    <row r="14" spans="1:38" s="12" customFormat="1" ht="27.75" customHeight="1">
      <c r="A14" s="18"/>
      <c r="B14" s="19"/>
      <c r="C14" s="19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69"/>
      <c r="R14" s="612"/>
      <c r="S14" s="472"/>
      <c r="T14" s="278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95"/>
      <c r="AJ14" s="95"/>
      <c r="AK14" s="95"/>
      <c r="AL14" s="95"/>
    </row>
    <row r="15" spans="1:38" s="12" customFormat="1" ht="35.25" customHeight="1">
      <c r="A15" s="21"/>
      <c r="B15" s="22" t="s">
        <v>126</v>
      </c>
      <c r="C15" s="38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108"/>
      <c r="S15" s="323"/>
      <c r="T15" s="279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95"/>
      <c r="AJ15" s="95"/>
      <c r="AK15" s="95"/>
      <c r="AL15" s="95"/>
    </row>
    <row r="16" spans="1:38" s="12" customFormat="1" ht="18" customHeight="1">
      <c r="A16" s="23"/>
      <c r="B16" s="10" t="s">
        <v>108</v>
      </c>
      <c r="C16" s="10"/>
      <c r="D16" s="71">
        <v>200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161">
        <f>+SUM(D16:Q16)</f>
        <v>200</v>
      </c>
      <c r="S16" s="474"/>
      <c r="T16" s="279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95"/>
      <c r="AJ16" s="95"/>
      <c r="AK16" s="95"/>
      <c r="AL16" s="95"/>
    </row>
    <row r="17" spans="1:38" s="12" customFormat="1" ht="18" customHeight="1">
      <c r="A17" s="24"/>
      <c r="B17" s="25" t="s">
        <v>95</v>
      </c>
      <c r="C17" s="10"/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161">
        <f aca="true" t="shared" si="0" ref="R17:R25">+SUM(D17:Q17)</f>
        <v>0</v>
      </c>
      <c r="S17" s="474"/>
      <c r="T17" s="282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</row>
    <row r="18" spans="1:38" s="12" customFormat="1" ht="18" customHeight="1">
      <c r="A18" s="24"/>
      <c r="B18" s="25" t="s">
        <v>96</v>
      </c>
      <c r="C18" s="10"/>
      <c r="D18" s="71">
        <v>200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161">
        <f t="shared" si="0"/>
        <v>200</v>
      </c>
      <c r="S18" s="474"/>
      <c r="T18" s="282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</row>
    <row r="19" spans="1:38" s="12" customFormat="1" ht="18" customHeight="1">
      <c r="A19" s="23"/>
      <c r="B19" s="10" t="s">
        <v>109</v>
      </c>
      <c r="C19" s="10"/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161">
        <f t="shared" si="0"/>
        <v>0</v>
      </c>
      <c r="S19" s="474"/>
      <c r="T19" s="282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</row>
    <row r="20" spans="1:38" s="12" customFormat="1" ht="18" customHeight="1">
      <c r="A20" s="24"/>
      <c r="B20" s="25" t="s">
        <v>95</v>
      </c>
      <c r="C20" s="10"/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161">
        <f t="shared" si="0"/>
        <v>0</v>
      </c>
      <c r="S20" s="474"/>
      <c r="T20" s="282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</row>
    <row r="21" spans="1:38" s="12" customFormat="1" ht="18" customHeight="1">
      <c r="A21" s="24"/>
      <c r="B21" s="25" t="s">
        <v>96</v>
      </c>
      <c r="C21" s="10"/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161">
        <f t="shared" si="0"/>
        <v>0</v>
      </c>
      <c r="S21" s="474"/>
      <c r="T21" s="282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</row>
    <row r="22" spans="1:38" s="12" customFormat="1" ht="18" customHeight="1">
      <c r="A22" s="23"/>
      <c r="B22" s="10" t="s">
        <v>110</v>
      </c>
      <c r="C22" s="10"/>
      <c r="D22" s="71">
        <v>200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161">
        <f t="shared" si="0"/>
        <v>200</v>
      </c>
      <c r="S22" s="474"/>
      <c r="T22" s="282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</row>
    <row r="23" spans="1:38" s="12" customFormat="1" ht="18" customHeight="1">
      <c r="A23" s="24"/>
      <c r="B23" s="25" t="s">
        <v>95</v>
      </c>
      <c r="C23" s="10"/>
      <c r="D23" s="71">
        <v>200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161">
        <f t="shared" si="0"/>
        <v>200</v>
      </c>
      <c r="S23" s="474"/>
      <c r="T23" s="282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</row>
    <row r="24" spans="1:38" s="12" customFormat="1" ht="18" customHeight="1">
      <c r="A24" s="24"/>
      <c r="B24" s="25" t="s">
        <v>96</v>
      </c>
      <c r="C24" s="10"/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161">
        <f t="shared" si="0"/>
        <v>0</v>
      </c>
      <c r="S24" s="474"/>
      <c r="T24" s="282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</row>
    <row r="25" spans="1:38" s="12" customFormat="1" ht="18" customHeight="1">
      <c r="A25" s="23"/>
      <c r="B25" s="10" t="s">
        <v>104</v>
      </c>
      <c r="C25" s="10"/>
      <c r="D25" s="161">
        <f>+SUM(D22,D19,D16)</f>
        <v>400</v>
      </c>
      <c r="E25" s="161">
        <f aca="true" t="shared" si="1" ref="E25:P25">+SUM(E22,E19,E16)</f>
        <v>0</v>
      </c>
      <c r="F25" s="161">
        <f t="shared" si="1"/>
        <v>0</v>
      </c>
      <c r="G25" s="161">
        <f t="shared" si="1"/>
        <v>0</v>
      </c>
      <c r="H25" s="161">
        <f t="shared" si="1"/>
        <v>0</v>
      </c>
      <c r="I25" s="161">
        <f t="shared" si="1"/>
        <v>0</v>
      </c>
      <c r="J25" s="161">
        <f t="shared" si="1"/>
        <v>0</v>
      </c>
      <c r="K25" s="161">
        <f>+SUM(K22,K19,K16)</f>
        <v>0</v>
      </c>
      <c r="L25" s="161">
        <f>+SUM(L22,L19,L16)</f>
        <v>0</v>
      </c>
      <c r="M25" s="161">
        <f>+SUM(M22,M19,M16)</f>
        <v>0</v>
      </c>
      <c r="N25" s="161">
        <f>+SUM(N22,N19,N16)</f>
        <v>0</v>
      </c>
      <c r="O25" s="161">
        <f t="shared" si="1"/>
        <v>0</v>
      </c>
      <c r="P25" s="161">
        <f t="shared" si="1"/>
        <v>0</v>
      </c>
      <c r="Q25" s="161">
        <f>+SUM(Q22,Q19,Q16)</f>
        <v>0</v>
      </c>
      <c r="R25" s="161">
        <f t="shared" si="0"/>
        <v>400</v>
      </c>
      <c r="S25" s="474"/>
      <c r="T25" s="282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</row>
    <row r="26" spans="1:38" s="12" customFormat="1" ht="35.25" customHeight="1">
      <c r="A26" s="21"/>
      <c r="B26" s="22" t="s">
        <v>150</v>
      </c>
      <c r="C26" s="3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303"/>
      <c r="S26" s="315"/>
      <c r="T26" s="282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</row>
    <row r="27" spans="1:38" s="12" customFormat="1" ht="14.25">
      <c r="A27" s="21"/>
      <c r="B27" s="364" t="s">
        <v>107</v>
      </c>
      <c r="C27" s="3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303"/>
      <c r="S27" s="315"/>
      <c r="T27" s="282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</row>
    <row r="28" spans="1:38" s="12" customFormat="1" ht="18" customHeight="1">
      <c r="A28" s="23"/>
      <c r="B28" s="10" t="s">
        <v>108</v>
      </c>
      <c r="C28" s="10"/>
      <c r="D28" s="71">
        <v>7.3</v>
      </c>
      <c r="E28" s="71">
        <v>7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161">
        <f>+SUM(D28:Q28)</f>
        <v>14.3</v>
      </c>
      <c r="S28" s="474"/>
      <c r="T28" s="282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</row>
    <row r="29" spans="1:38" s="12" customFormat="1" ht="18" customHeight="1">
      <c r="A29" s="24"/>
      <c r="B29" s="25" t="s">
        <v>95</v>
      </c>
      <c r="C29" s="10"/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161">
        <f aca="true" t="shared" si="2" ref="R29:R37">+SUM(D29:Q29)</f>
        <v>0</v>
      </c>
      <c r="S29" s="474"/>
      <c r="T29" s="282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</row>
    <row r="30" spans="1:38" s="12" customFormat="1" ht="18" customHeight="1">
      <c r="A30" s="24"/>
      <c r="B30" s="25" t="s">
        <v>96</v>
      </c>
      <c r="C30" s="10"/>
      <c r="D30" s="71">
        <v>7.3</v>
      </c>
      <c r="E30" s="71">
        <v>7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161">
        <f t="shared" si="2"/>
        <v>14.3</v>
      </c>
      <c r="S30" s="474"/>
      <c r="T30" s="282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</row>
    <row r="31" spans="1:38" s="12" customFormat="1" ht="18" customHeight="1">
      <c r="A31" s="23"/>
      <c r="B31" s="10" t="s">
        <v>109</v>
      </c>
      <c r="C31" s="10"/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161">
        <f t="shared" si="2"/>
        <v>0</v>
      </c>
      <c r="S31" s="474"/>
      <c r="T31" s="282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</row>
    <row r="32" spans="1:38" s="12" customFormat="1" ht="18" customHeight="1">
      <c r="A32" s="24"/>
      <c r="B32" s="25" t="s">
        <v>95</v>
      </c>
      <c r="C32" s="10"/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161">
        <f t="shared" si="2"/>
        <v>0</v>
      </c>
      <c r="S32" s="474"/>
      <c r="T32" s="282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</row>
    <row r="33" spans="1:38" s="12" customFormat="1" ht="18" customHeight="1">
      <c r="A33" s="24"/>
      <c r="B33" s="25" t="s">
        <v>96</v>
      </c>
      <c r="C33" s="10"/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161">
        <f t="shared" si="2"/>
        <v>0</v>
      </c>
      <c r="S33" s="474"/>
      <c r="T33" s="282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</row>
    <row r="34" spans="1:38" s="12" customFormat="1" ht="18" customHeight="1">
      <c r="A34" s="23"/>
      <c r="B34" s="10" t="s">
        <v>110</v>
      </c>
      <c r="C34" s="10"/>
      <c r="D34" s="71">
        <v>0.86</v>
      </c>
      <c r="E34" s="71">
        <v>1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161">
        <f t="shared" si="2"/>
        <v>1.8599999999999999</v>
      </c>
      <c r="S34" s="474"/>
      <c r="T34" s="282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</row>
    <row r="35" spans="1:38" s="12" customFormat="1" ht="18" customHeight="1">
      <c r="A35" s="24"/>
      <c r="B35" s="25" t="s">
        <v>95</v>
      </c>
      <c r="C35" s="10"/>
      <c r="D35" s="71">
        <v>0.86</v>
      </c>
      <c r="E35" s="71">
        <v>1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161">
        <f t="shared" si="2"/>
        <v>1.8599999999999999</v>
      </c>
      <c r="S35" s="474"/>
      <c r="T35" s="282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</row>
    <row r="36" spans="1:38" s="12" customFormat="1" ht="18" customHeight="1">
      <c r="A36" s="24"/>
      <c r="B36" s="25" t="s">
        <v>96</v>
      </c>
      <c r="C36" s="10"/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161">
        <f t="shared" si="2"/>
        <v>0</v>
      </c>
      <c r="S36" s="474"/>
      <c r="T36" s="282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</row>
    <row r="37" spans="1:38" s="12" customFormat="1" ht="18" customHeight="1">
      <c r="A37" s="23"/>
      <c r="B37" s="10" t="s">
        <v>104</v>
      </c>
      <c r="C37" s="10"/>
      <c r="D37" s="161">
        <f>+SUM(D34,D31,D28)</f>
        <v>8.16</v>
      </c>
      <c r="E37" s="161">
        <f aca="true" t="shared" si="3" ref="E37:P37">+SUM(E34,E31,E28)</f>
        <v>8</v>
      </c>
      <c r="F37" s="161">
        <f t="shared" si="3"/>
        <v>0</v>
      </c>
      <c r="G37" s="161">
        <f t="shared" si="3"/>
        <v>0</v>
      </c>
      <c r="H37" s="161">
        <f t="shared" si="3"/>
        <v>0</v>
      </c>
      <c r="I37" s="161">
        <f t="shared" si="3"/>
        <v>0</v>
      </c>
      <c r="J37" s="161">
        <f t="shared" si="3"/>
        <v>0</v>
      </c>
      <c r="K37" s="161">
        <f>+SUM(K34,K31,K28)</f>
        <v>0</v>
      </c>
      <c r="L37" s="161">
        <f>+SUM(L34,L31,L28)</f>
        <v>0</v>
      </c>
      <c r="M37" s="161">
        <f>+SUM(M34,M31,M28)</f>
        <v>0</v>
      </c>
      <c r="N37" s="161">
        <f>+SUM(N34,N31,N28)</f>
        <v>0</v>
      </c>
      <c r="O37" s="161">
        <f t="shared" si="3"/>
        <v>0</v>
      </c>
      <c r="P37" s="161">
        <f t="shared" si="3"/>
        <v>0</v>
      </c>
      <c r="Q37" s="161">
        <f>+SUM(Q34,Q31,Q28)</f>
        <v>0</v>
      </c>
      <c r="R37" s="161">
        <f t="shared" si="2"/>
        <v>16.16</v>
      </c>
      <c r="S37" s="474"/>
      <c r="T37" s="282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</row>
    <row r="38" spans="1:38" s="12" customFormat="1" ht="24.75" customHeight="1">
      <c r="A38" s="21"/>
      <c r="B38" s="364" t="s">
        <v>111</v>
      </c>
      <c r="C38" s="38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303"/>
      <c r="S38" s="315"/>
      <c r="T38" s="282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</row>
    <row r="39" spans="1:38" s="12" customFormat="1" ht="18" customHeight="1">
      <c r="A39" s="23"/>
      <c r="B39" s="10" t="s">
        <v>108</v>
      </c>
      <c r="C39" s="10"/>
      <c r="D39" s="71">
        <v>0.86</v>
      </c>
      <c r="E39" s="71">
        <v>1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161">
        <f>+SUM(D39:Q39)</f>
        <v>1.8599999999999999</v>
      </c>
      <c r="S39" s="474"/>
      <c r="T39" s="282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</row>
    <row r="40" spans="1:38" s="12" customFormat="1" ht="18" customHeight="1">
      <c r="A40" s="24"/>
      <c r="B40" s="25" t="s">
        <v>95</v>
      </c>
      <c r="C40" s="10"/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161">
        <f aca="true" t="shared" si="4" ref="R40:R48">+SUM(D40:Q40)</f>
        <v>0</v>
      </c>
      <c r="S40" s="474"/>
      <c r="T40" s="282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</row>
    <row r="41" spans="1:38" s="12" customFormat="1" ht="18" customHeight="1">
      <c r="A41" s="24"/>
      <c r="B41" s="25" t="s">
        <v>96</v>
      </c>
      <c r="C41" s="10"/>
      <c r="D41" s="71">
        <v>0.86</v>
      </c>
      <c r="E41" s="71">
        <v>1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161">
        <f t="shared" si="4"/>
        <v>1.8599999999999999</v>
      </c>
      <c r="S41" s="474"/>
      <c r="T41" s="282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</row>
    <row r="42" spans="1:38" s="12" customFormat="1" ht="18" customHeight="1">
      <c r="A42" s="23"/>
      <c r="B42" s="10" t="s">
        <v>109</v>
      </c>
      <c r="C42" s="10"/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161">
        <f t="shared" si="4"/>
        <v>0</v>
      </c>
      <c r="S42" s="474"/>
      <c r="T42" s="282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</row>
    <row r="43" spans="1:38" s="12" customFormat="1" ht="18" customHeight="1">
      <c r="A43" s="24"/>
      <c r="B43" s="25" t="s">
        <v>95</v>
      </c>
      <c r="C43" s="10"/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161">
        <f t="shared" si="4"/>
        <v>0</v>
      </c>
      <c r="S43" s="474"/>
      <c r="T43" s="282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</row>
    <row r="44" spans="1:38" s="12" customFormat="1" ht="18" customHeight="1">
      <c r="A44" s="24"/>
      <c r="B44" s="25" t="s">
        <v>96</v>
      </c>
      <c r="C44" s="10"/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161">
        <f t="shared" si="4"/>
        <v>0</v>
      </c>
      <c r="S44" s="474"/>
      <c r="T44" s="282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</row>
    <row r="45" spans="1:38" s="12" customFormat="1" ht="18" customHeight="1">
      <c r="A45" s="23"/>
      <c r="B45" s="10" t="s">
        <v>110</v>
      </c>
      <c r="C45" s="10"/>
      <c r="D45" s="71">
        <v>6.6</v>
      </c>
      <c r="E45" s="71">
        <v>7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161">
        <f t="shared" si="4"/>
        <v>13.6</v>
      </c>
      <c r="S45" s="474"/>
      <c r="T45" s="282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</row>
    <row r="46" spans="1:38" s="12" customFormat="1" ht="18" customHeight="1">
      <c r="A46" s="24"/>
      <c r="B46" s="25" t="s">
        <v>95</v>
      </c>
      <c r="C46" s="10"/>
      <c r="D46" s="71">
        <v>6.6</v>
      </c>
      <c r="E46" s="71">
        <v>7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161">
        <f t="shared" si="4"/>
        <v>13.6</v>
      </c>
      <c r="S46" s="474"/>
      <c r="T46" s="282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</row>
    <row r="47" spans="1:38" s="12" customFormat="1" ht="18" customHeight="1">
      <c r="A47" s="24"/>
      <c r="B47" s="25" t="s">
        <v>96</v>
      </c>
      <c r="C47" s="10"/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161">
        <f t="shared" si="4"/>
        <v>0</v>
      </c>
      <c r="S47" s="474"/>
      <c r="T47" s="282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</row>
    <row r="48" spans="1:38" s="12" customFormat="1" ht="35.25" customHeight="1">
      <c r="A48" s="23"/>
      <c r="B48" s="10" t="s">
        <v>104</v>
      </c>
      <c r="C48" s="10"/>
      <c r="D48" s="161">
        <f>+SUM(D45,D42,D39)</f>
        <v>7.46</v>
      </c>
      <c r="E48" s="161">
        <f aca="true" t="shared" si="5" ref="E48:P48">+SUM(E45,E42,E39)</f>
        <v>8</v>
      </c>
      <c r="F48" s="161">
        <f t="shared" si="5"/>
        <v>0</v>
      </c>
      <c r="G48" s="161">
        <f t="shared" si="5"/>
        <v>0</v>
      </c>
      <c r="H48" s="161">
        <f t="shared" si="5"/>
        <v>0</v>
      </c>
      <c r="I48" s="161">
        <f t="shared" si="5"/>
        <v>0</v>
      </c>
      <c r="J48" s="161">
        <f t="shared" si="5"/>
        <v>0</v>
      </c>
      <c r="K48" s="161">
        <f>+SUM(K45,K42,K39)</f>
        <v>0</v>
      </c>
      <c r="L48" s="161">
        <f>+SUM(L45,L42,L39)</f>
        <v>0</v>
      </c>
      <c r="M48" s="161">
        <f>+SUM(M45,M42,M39)</f>
        <v>0</v>
      </c>
      <c r="N48" s="161">
        <f>+SUM(N45,N42,N39)</f>
        <v>0</v>
      </c>
      <c r="O48" s="161">
        <f t="shared" si="5"/>
        <v>0</v>
      </c>
      <c r="P48" s="161">
        <f t="shared" si="5"/>
        <v>0</v>
      </c>
      <c r="Q48" s="161">
        <f>+SUM(Q45,Q42,Q39)</f>
        <v>0</v>
      </c>
      <c r="R48" s="161">
        <f t="shared" si="4"/>
        <v>15.46</v>
      </c>
      <c r="S48" s="474"/>
      <c r="T48" s="282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</row>
    <row r="49" spans="1:38" s="12" customFormat="1" ht="35.25" customHeight="1">
      <c r="A49" s="23"/>
      <c r="B49" s="10" t="s">
        <v>112</v>
      </c>
      <c r="C49" s="10"/>
      <c r="D49" s="161">
        <f>+D48+D37</f>
        <v>15.620000000000001</v>
      </c>
      <c r="E49" s="161">
        <f aca="true" t="shared" si="6" ref="E49:R49">+E48+E37</f>
        <v>16</v>
      </c>
      <c r="F49" s="161">
        <f t="shared" si="6"/>
        <v>0</v>
      </c>
      <c r="G49" s="161">
        <f t="shared" si="6"/>
        <v>0</v>
      </c>
      <c r="H49" s="161">
        <f t="shared" si="6"/>
        <v>0</v>
      </c>
      <c r="I49" s="161">
        <f t="shared" si="6"/>
        <v>0</v>
      </c>
      <c r="J49" s="161">
        <f t="shared" si="6"/>
        <v>0</v>
      </c>
      <c r="K49" s="161">
        <f>+K48+K37</f>
        <v>0</v>
      </c>
      <c r="L49" s="161">
        <f>+L48+L37</f>
        <v>0</v>
      </c>
      <c r="M49" s="161">
        <f>+M48+M37</f>
        <v>0</v>
      </c>
      <c r="N49" s="161">
        <f>+N48+N37</f>
        <v>0</v>
      </c>
      <c r="O49" s="161">
        <f t="shared" si="6"/>
        <v>0</v>
      </c>
      <c r="P49" s="161">
        <f t="shared" si="6"/>
        <v>0</v>
      </c>
      <c r="Q49" s="161">
        <f t="shared" si="6"/>
        <v>0</v>
      </c>
      <c r="R49" s="161">
        <f t="shared" si="6"/>
        <v>31.62</v>
      </c>
      <c r="S49" s="474"/>
      <c r="T49" s="282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</row>
    <row r="50" spans="1:38" s="12" customFormat="1" ht="35.25" customHeight="1">
      <c r="A50" s="64"/>
      <c r="B50" s="65" t="s">
        <v>127</v>
      </c>
      <c r="C50" s="65"/>
      <c r="D50" s="162">
        <f>+SUM('A2'!D25,'A2'!D36,'A2'!D51,'A6'!D25,'A6'!D37,'A6'!D48)</f>
        <v>24988.01403871</v>
      </c>
      <c r="E50" s="162">
        <f>+SUM('A2'!E25,'A2'!E36,'A2'!E51,'A6'!E25,'A6'!E37,'A6'!E48)</f>
        <v>435.57935312999996</v>
      </c>
      <c r="F50" s="162">
        <f>+SUM('A2'!F25,'A2'!F36,'A2'!F51,'A6'!F25,'A6'!F37,'A6'!F48)</f>
        <v>341.85473726</v>
      </c>
      <c r="G50" s="162">
        <f>+SUM('A2'!G25,'A2'!G36,'A2'!G51,'A6'!G25,'A6'!G37,'A6'!G48)</f>
        <v>372.75532446</v>
      </c>
      <c r="H50" s="162">
        <f>+SUM('A2'!H25,'A2'!H36,'A2'!H51,'A6'!H25,'A6'!H37,'A6'!H48)</f>
        <v>122.95855648</v>
      </c>
      <c r="I50" s="162">
        <f>+SUM('A2'!I25,'A2'!I36,'A2'!I51,'A6'!I25,'A6'!I37,'A6'!I48)</f>
        <v>123.5210346</v>
      </c>
      <c r="J50" s="162">
        <f>+SUM('A2'!J25,'A2'!J36,'A2'!J51,'A6'!J25,'A6'!J37,'A6'!J48)</f>
        <v>105.36948594</v>
      </c>
      <c r="K50" s="162">
        <f>+SUM('A2'!K25,'A2'!K36,'A2'!K51,'A6'!K25,'A6'!K37,'A6'!K48)</f>
        <v>0</v>
      </c>
      <c r="L50" s="162">
        <f>+SUM('A2'!L25,'A2'!L36,'A2'!L51,'A6'!L25,'A6'!L37,'A6'!L48)</f>
        <v>0</v>
      </c>
      <c r="M50" s="162">
        <f>+SUM('A2'!M25,'A2'!M36,'A2'!M51,'A6'!M25,'A6'!M37,'A6'!M48)</f>
        <v>0</v>
      </c>
      <c r="N50" s="162">
        <f>+SUM('A2'!N25,'A2'!N36,'A2'!N51,'A6'!N25,'A6'!N37,'A6'!N48)</f>
        <v>0</v>
      </c>
      <c r="O50" s="162">
        <f>+SUM('A2'!O25,'A2'!O36,'A2'!O51,'A6'!O25,'A6'!O37,'A6'!O48)</f>
        <v>0</v>
      </c>
      <c r="P50" s="162">
        <f>+SUM('A2'!P25,'A2'!P36,'A2'!P51,'A6'!P25,'A6'!P37,'A6'!P48)</f>
        <v>42.92568849</v>
      </c>
      <c r="Q50" s="162">
        <f>+SUM('A2'!Q25,'A2'!Q36,'A2'!Q51,'A6'!Q25,'A6'!Q37,'A6'!Q48)</f>
        <v>1195.89373493</v>
      </c>
      <c r="R50" s="162">
        <f>+SUM('A2'!R25,'A2'!R36,'A2'!R51,'A6'!R25,'A6'!R37,'A6'!R48)</f>
        <v>27728.871954000002</v>
      </c>
      <c r="S50" s="474"/>
      <c r="T50" s="282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</row>
    <row r="51" spans="1:38" s="203" customFormat="1" ht="17.25" customHeight="1">
      <c r="A51" s="640" t="s">
        <v>140</v>
      </c>
      <c r="B51" s="639"/>
      <c r="C51" s="639"/>
      <c r="D51" s="639"/>
      <c r="E51" s="639"/>
      <c r="F51" s="639"/>
      <c r="G51" s="639"/>
      <c r="H51" s="639"/>
      <c r="I51" s="639"/>
      <c r="J51" s="639"/>
      <c r="K51" s="639"/>
      <c r="L51" s="639"/>
      <c r="M51" s="639"/>
      <c r="N51" s="639"/>
      <c r="O51" s="639"/>
      <c r="P51" s="639"/>
      <c r="Q51" s="639"/>
      <c r="R51" s="639"/>
      <c r="S51" s="487"/>
      <c r="T51" s="282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</row>
    <row r="52" spans="1:38" s="203" customFormat="1" ht="18" customHeight="1">
      <c r="A52" s="640" t="s">
        <v>141</v>
      </c>
      <c r="B52" s="336"/>
      <c r="C52" s="336"/>
      <c r="D52" s="200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82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</row>
    <row r="53" spans="1:38" s="203" customFormat="1" ht="18" customHeight="1">
      <c r="A53" s="640" t="s">
        <v>151</v>
      </c>
      <c r="B53" s="336"/>
      <c r="C53" s="336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82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</row>
    <row r="54" spans="1:38" s="203" customFormat="1" ht="18" customHeight="1">
      <c r="A54" s="640" t="s">
        <v>152</v>
      </c>
      <c r="B54" s="336"/>
      <c r="C54" s="336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82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</row>
    <row r="55" spans="2:38" s="317" customFormat="1" ht="18" customHeight="1">
      <c r="B55" s="338"/>
      <c r="C55" s="338"/>
      <c r="T55" s="282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</row>
    <row r="56" spans="1:38" s="319" customFormat="1" ht="18" customHeight="1">
      <c r="A56" s="336"/>
      <c r="B56" s="336"/>
      <c r="C56" s="336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282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</row>
    <row r="57" spans="1:38" s="95" customFormat="1" ht="18" customHeight="1">
      <c r="A57" s="98"/>
      <c r="B57" s="98"/>
      <c r="C57" s="98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2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</row>
    <row r="58" spans="1:38" s="95" customFormat="1" ht="18" customHeight="1">
      <c r="A58" s="281"/>
      <c r="B58" s="281"/>
      <c r="C58" s="28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282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</row>
    <row r="59" spans="1:38" s="95" customFormat="1" ht="12">
      <c r="A59" s="104"/>
      <c r="B59" s="104"/>
      <c r="C59" s="104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282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</row>
    <row r="60" ht="12"/>
    <row r="61" ht="12"/>
    <row r="62" ht="12"/>
    <row r="63" ht="12"/>
  </sheetData>
  <sheetProtection/>
  <mergeCells count="22">
    <mergeCell ref="B8:R8"/>
    <mergeCell ref="H13:H14"/>
    <mergeCell ref="I13:I14"/>
    <mergeCell ref="J13:J14"/>
    <mergeCell ref="O13:O14"/>
    <mergeCell ref="K13:K14"/>
    <mergeCell ref="L13:L14"/>
    <mergeCell ref="Q13:Q14"/>
    <mergeCell ref="D10:R10"/>
    <mergeCell ref="D13:D14"/>
    <mergeCell ref="E13:E14"/>
    <mergeCell ref="R13:R14"/>
    <mergeCell ref="F13:F14"/>
    <mergeCell ref="G13:G14"/>
    <mergeCell ref="M13:M14"/>
    <mergeCell ref="N13:N14"/>
    <mergeCell ref="P13:P14"/>
    <mergeCell ref="D12:R12"/>
    <mergeCell ref="B3:R3"/>
    <mergeCell ref="B4:R4"/>
    <mergeCell ref="B6:R6"/>
    <mergeCell ref="B7:R7"/>
  </mergeCells>
  <conditionalFormatting sqref="D28:R37 D16:R25 D39:R50">
    <cfRule type="expression" priority="1" dxfId="3" stopIfTrue="1">
      <formula>AND(D16&lt;&gt;"",OR(D16&lt;0,NOT(ISNUMBER(D16))))</formula>
    </cfRule>
  </conditionalFormatting>
  <conditionalFormatting sqref="D10:E10">
    <cfRule type="expression" priority="2" dxfId="3" stopIfTrue="1">
      <formula>COUNTA(D16:R50)&lt;&gt;COUNTIF(D16:R50,"&gt;=0")</formula>
    </cfRule>
  </conditionalFormatting>
  <conditionalFormatting sqref="F10">
    <cfRule type="expression" priority="3" dxfId="3" stopIfTrue="1">
      <formula>COUNTA(F16:S50)&lt;&gt;COUNTIF(F16:S50,"&gt;=0")</formula>
    </cfRule>
  </conditionalFormatting>
  <conditionalFormatting sqref="G10">
    <cfRule type="expression" priority="4" dxfId="3" stopIfTrue="1">
      <formula>COUNTA(G16:S50)&lt;&gt;COUNTIF(G16:S50,"&gt;=0")</formula>
    </cfRule>
  </conditionalFormatting>
  <conditionalFormatting sqref="H10">
    <cfRule type="expression" priority="5" dxfId="3" stopIfTrue="1">
      <formula>COUNTA(H16:S50)&lt;&gt;COUNTIF(H16:S50,"&gt;=0")</formula>
    </cfRule>
  </conditionalFormatting>
  <conditionalFormatting sqref="I10">
    <cfRule type="expression" priority="6" dxfId="3" stopIfTrue="1">
      <formula>COUNTA(I16:S50)&lt;&gt;COUNTIF(I16:S50,"&gt;=0")</formula>
    </cfRule>
  </conditionalFormatting>
  <conditionalFormatting sqref="J10">
    <cfRule type="expression" priority="7" dxfId="3" stopIfTrue="1">
      <formula>COUNTA(J16:S50)&lt;&gt;COUNTIF(J16:S50,"&gt;=0")</formula>
    </cfRule>
  </conditionalFormatting>
  <conditionalFormatting sqref="K10">
    <cfRule type="expression" priority="8" dxfId="3" stopIfTrue="1">
      <formula>COUNTA(K16:S50)&lt;&gt;COUNTIF(K16:S50,"&gt;=0")</formula>
    </cfRule>
  </conditionalFormatting>
  <conditionalFormatting sqref="L10">
    <cfRule type="expression" priority="9" dxfId="3" stopIfTrue="1">
      <formula>COUNTA(L16:S50)&lt;&gt;COUNTIF(L16:S50,"&gt;=0")</formula>
    </cfRule>
  </conditionalFormatting>
  <conditionalFormatting sqref="M10">
    <cfRule type="expression" priority="10" dxfId="3" stopIfTrue="1">
      <formula>COUNTA(M16:S50)&lt;&gt;COUNTIF(M16:S50,"&gt;=0")</formula>
    </cfRule>
  </conditionalFormatting>
  <conditionalFormatting sqref="N10">
    <cfRule type="expression" priority="11" dxfId="3" stopIfTrue="1">
      <formula>COUNTA(N16:S50)&lt;&gt;COUNTIF(N16:S50,"&gt;=0")</formula>
    </cfRule>
  </conditionalFormatting>
  <conditionalFormatting sqref="O10">
    <cfRule type="expression" priority="12" dxfId="3" stopIfTrue="1">
      <formula>COUNTA(O16:S50)&lt;&gt;COUNTIF(O16:S50,"&gt;=0")</formula>
    </cfRule>
  </conditionalFormatting>
  <conditionalFormatting sqref="P10">
    <cfRule type="expression" priority="13" dxfId="3" stopIfTrue="1">
      <formula>COUNTA(P16:S50)&lt;&gt;COUNTIF(P16:S50,"&gt;=0")</formula>
    </cfRule>
  </conditionalFormatting>
  <conditionalFormatting sqref="Q10">
    <cfRule type="expression" priority="14" dxfId="3" stopIfTrue="1">
      <formula>COUNTA(Q16:S50)&lt;&gt;COUNTIF(Q16:S50,"&gt;=0")</formula>
    </cfRule>
  </conditionalFormatting>
  <conditionalFormatting sqref="R10">
    <cfRule type="expression" priority="15" dxfId="3" stopIfTrue="1">
      <formula>COUNTA(R16:S50)&lt;&gt;COUNTIF(R16:S50,"&gt;=0")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4" r:id="rId1"/>
  <headerFooter alignWithMargins="0">
    <oddFooter>&amp;C2010 Triennial Central Bank Survey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outlinePr summaryBelow="0" summaryRight="0"/>
    <pageSetUpPr fitToPage="1"/>
  </sheetPr>
  <dimension ref="A1:AL63"/>
  <sheetViews>
    <sheetView zoomScale="75" zoomScaleNormal="75" workbookViewId="0" topLeftCell="A1">
      <pane xSplit="3" ySplit="14" topLeftCell="D30" activePane="bottomRight" state="frozen"/>
      <selection pane="topLeft" activeCell="B8" sqref="B8:M8"/>
      <selection pane="topRight" activeCell="B8" sqref="B8:M8"/>
      <selection pane="bottomLeft" activeCell="B8" sqref="B8:M8"/>
      <selection pane="bottomRight" activeCell="Q52" sqref="Q52"/>
    </sheetView>
  </sheetViews>
  <sheetFormatPr defaultColWidth="9.00390625" defaultRowHeight="12" zeroHeight="1" outlineLevelCol="1"/>
  <cols>
    <col min="1" max="1" width="2.375" style="321" customWidth="1"/>
    <col min="2" max="2" width="39.375" style="321" customWidth="1"/>
    <col min="3" max="3" width="8.25390625" style="321" customWidth="1"/>
    <col min="4" max="15" width="10.75390625" style="321" customWidth="1"/>
    <col min="16" max="16" width="14.75390625" style="321" customWidth="1"/>
    <col min="17" max="17" width="12.375" style="321" customWidth="1"/>
    <col min="18" max="18" width="2.875" style="321" customWidth="1"/>
    <col min="19" max="19" width="17.375" style="321" customWidth="1"/>
    <col min="20" max="27" width="8.75390625" style="321" customWidth="1" outlineLevel="1"/>
    <col min="28" max="28" width="10.25390625" style="321" bestFit="1" customWidth="1" outlineLevel="1"/>
    <col min="29" max="35" width="8.75390625" style="321" customWidth="1" outlineLevel="1"/>
    <col min="36" max="36" width="13.75390625" style="321" bestFit="1" customWidth="1" outlineLevel="1"/>
    <col min="37" max="39" width="9.125" style="321" customWidth="1"/>
    <col min="40" max="16384" width="0" style="321" hidden="1" customWidth="1"/>
  </cols>
  <sheetData>
    <row r="1" spans="1:35" s="90" customFormat="1" ht="18" customHeight="1">
      <c r="A1" s="272" t="s">
        <v>129</v>
      </c>
      <c r="B1" s="171"/>
      <c r="C1" s="171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</row>
    <row r="2" spans="1:35" s="90" customFormat="1" ht="18" customHeight="1">
      <c r="A2" s="170"/>
      <c r="B2" s="171"/>
      <c r="C2" s="171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</row>
    <row r="3" spans="1:35" s="90" customFormat="1" ht="18.75">
      <c r="A3" s="181"/>
      <c r="B3" s="617" t="s">
        <v>51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86"/>
      <c r="S3" s="225"/>
      <c r="T3" s="225"/>
      <c r="U3" s="225"/>
      <c r="V3" s="225"/>
      <c r="W3" s="225"/>
      <c r="X3" s="86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</row>
    <row r="4" spans="1:35" s="90" customFormat="1" ht="18.75">
      <c r="A4" s="187"/>
      <c r="B4" s="617" t="s">
        <v>52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86"/>
      <c r="S4" s="225"/>
      <c r="T4" s="225"/>
      <c r="U4" s="225"/>
      <c r="V4" s="225"/>
      <c r="W4" s="225"/>
      <c r="X4" s="86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</row>
    <row r="5" spans="1:35" s="90" customFormat="1" ht="6.75" customHeight="1">
      <c r="A5" s="187"/>
      <c r="C5" s="180"/>
      <c r="D5" s="225"/>
      <c r="E5" s="225"/>
      <c r="F5" s="225"/>
      <c r="G5" s="225"/>
      <c r="H5" s="287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87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</row>
    <row r="6" spans="1:35" s="90" customFormat="1" ht="18.75">
      <c r="A6" s="181"/>
      <c r="B6" s="617" t="s">
        <v>128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86"/>
      <c r="S6" s="225"/>
      <c r="T6" s="225"/>
      <c r="U6" s="225"/>
      <c r="V6" s="225"/>
      <c r="W6" s="225"/>
      <c r="X6" s="86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</row>
    <row r="7" spans="1:35" s="90" customFormat="1" ht="18.75">
      <c r="A7" s="184"/>
      <c r="B7" s="617" t="s">
        <v>101</v>
      </c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86"/>
      <c r="S7" s="225"/>
      <c r="T7" s="225"/>
      <c r="U7" s="225"/>
      <c r="V7" s="225"/>
      <c r="W7" s="225"/>
      <c r="X7" s="86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</row>
    <row r="8" spans="1:38" s="90" customFormat="1" ht="18.75">
      <c r="A8" s="184"/>
      <c r="B8" s="617" t="s">
        <v>79</v>
      </c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86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3"/>
      <c r="AK8" s="203"/>
      <c r="AL8" s="203"/>
    </row>
    <row r="9" spans="1:38" s="90" customFormat="1" ht="7.5" customHeight="1">
      <c r="A9" s="184"/>
      <c r="C9" s="174"/>
      <c r="D9" s="225"/>
      <c r="E9" s="225"/>
      <c r="F9" s="225"/>
      <c r="G9" s="225"/>
      <c r="H9" s="86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3"/>
      <c r="AK9" s="203"/>
      <c r="AL9" s="203"/>
    </row>
    <row r="10" spans="1:38" s="90" customFormat="1" ht="44.25" customHeight="1">
      <c r="A10" s="184"/>
      <c r="B10" s="174"/>
      <c r="C10" s="174"/>
      <c r="D10" s="674" t="s">
        <v>3</v>
      </c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464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3"/>
      <c r="AK10" s="203"/>
      <c r="AL10" s="203"/>
    </row>
    <row r="11" spans="1:38" s="94" customFormat="1" ht="9" customHeight="1">
      <c r="A11" s="201"/>
      <c r="B11" s="202"/>
      <c r="C11" s="202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</row>
    <row r="12" spans="1:38" s="94" customFormat="1" ht="27.75" customHeight="1">
      <c r="A12" s="204"/>
      <c r="B12" s="205" t="s">
        <v>103</v>
      </c>
      <c r="C12" s="206"/>
      <c r="D12" s="207" t="s">
        <v>130</v>
      </c>
      <c r="E12" s="208"/>
      <c r="F12" s="208"/>
      <c r="G12" s="208"/>
      <c r="H12" s="208"/>
      <c r="I12" s="208"/>
      <c r="J12" s="208"/>
      <c r="K12" s="208"/>
      <c r="L12" s="681" t="s">
        <v>131</v>
      </c>
      <c r="M12" s="682"/>
      <c r="N12" s="682"/>
      <c r="O12" s="710"/>
      <c r="P12" s="713" t="s">
        <v>132</v>
      </c>
      <c r="Q12" s="716" t="s">
        <v>133</v>
      </c>
      <c r="R12" s="488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</row>
    <row r="13" spans="1:38" s="94" customFormat="1" ht="27.75" customHeight="1">
      <c r="A13" s="404"/>
      <c r="B13" s="405"/>
      <c r="C13" s="406"/>
      <c r="D13" s="708" t="s">
        <v>7</v>
      </c>
      <c r="E13" s="711" t="s">
        <v>8</v>
      </c>
      <c r="F13" s="708" t="s">
        <v>9</v>
      </c>
      <c r="G13" s="708" t="s">
        <v>10</v>
      </c>
      <c r="H13" s="708" t="s">
        <v>11</v>
      </c>
      <c r="I13" s="708" t="s">
        <v>17</v>
      </c>
      <c r="J13" s="618" t="s">
        <v>134</v>
      </c>
      <c r="K13" s="704" t="s">
        <v>104</v>
      </c>
      <c r="L13" s="706" t="s">
        <v>11</v>
      </c>
      <c r="M13" s="618" t="s">
        <v>34</v>
      </c>
      <c r="N13" s="618" t="s">
        <v>134</v>
      </c>
      <c r="O13" s="719" t="s">
        <v>104</v>
      </c>
      <c r="P13" s="714"/>
      <c r="Q13" s="717"/>
      <c r="R13" s="489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317"/>
      <c r="AK13" s="317"/>
      <c r="AL13" s="317"/>
    </row>
    <row r="14" spans="1:38" s="94" customFormat="1" ht="27.75" customHeight="1">
      <c r="A14" s="209"/>
      <c r="B14" s="210"/>
      <c r="C14" s="210"/>
      <c r="D14" s="709"/>
      <c r="E14" s="712"/>
      <c r="F14" s="709"/>
      <c r="G14" s="709"/>
      <c r="H14" s="709"/>
      <c r="I14" s="709"/>
      <c r="J14" s="612"/>
      <c r="K14" s="705"/>
      <c r="L14" s="707"/>
      <c r="M14" s="612"/>
      <c r="N14" s="612"/>
      <c r="O14" s="720"/>
      <c r="P14" s="715"/>
      <c r="Q14" s="718"/>
      <c r="R14" s="489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319"/>
      <c r="AK14" s="319"/>
      <c r="AL14" s="319"/>
    </row>
    <row r="15" spans="1:38" s="94" customFormat="1" ht="35.25" customHeight="1">
      <c r="A15" s="211"/>
      <c r="B15" s="212" t="s">
        <v>187</v>
      </c>
      <c r="C15" s="212"/>
      <c r="D15" s="299"/>
      <c r="E15" s="299"/>
      <c r="F15" s="299"/>
      <c r="G15" s="299"/>
      <c r="H15" s="299"/>
      <c r="I15" s="299"/>
      <c r="J15" s="299"/>
      <c r="K15" s="459"/>
      <c r="L15" s="453"/>
      <c r="M15" s="460"/>
      <c r="N15" s="460"/>
      <c r="O15" s="360"/>
      <c r="P15" s="357"/>
      <c r="Q15" s="108"/>
      <c r="R15" s="32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319"/>
      <c r="AK15" s="319"/>
      <c r="AL15" s="319"/>
    </row>
    <row r="16" spans="1:38" s="94" customFormat="1" ht="18" customHeight="1">
      <c r="A16" s="213"/>
      <c r="B16" s="214" t="s">
        <v>108</v>
      </c>
      <c r="C16" s="214"/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316">
        <f>+SUM(D16:J16)</f>
        <v>0</v>
      </c>
      <c r="L16" s="456">
        <v>0</v>
      </c>
      <c r="M16" s="456">
        <v>0</v>
      </c>
      <c r="N16" s="456">
        <v>0</v>
      </c>
      <c r="O16" s="163">
        <f>+SUM(L16:N16)</f>
        <v>0</v>
      </c>
      <c r="P16" s="169">
        <v>0</v>
      </c>
      <c r="Q16" s="161">
        <f>+SUM('A5'!M16,'A6'!R16,'A7'!K16,'A7'!O16,'A7'!P16)</f>
        <v>525.6341722219909</v>
      </c>
      <c r="R16" s="474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321"/>
      <c r="AK16" s="321"/>
      <c r="AL16" s="321"/>
    </row>
    <row r="17" spans="1:38" s="94" customFormat="1" ht="18" customHeight="1">
      <c r="A17" s="215"/>
      <c r="B17" s="216" t="s">
        <v>95</v>
      </c>
      <c r="C17" s="214"/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316">
        <f aca="true" t="shared" si="0" ref="K17:K25">+SUM(D17:J17)</f>
        <v>0</v>
      </c>
      <c r="L17" s="456">
        <v>0</v>
      </c>
      <c r="M17" s="456">
        <v>0</v>
      </c>
      <c r="N17" s="456">
        <v>0</v>
      </c>
      <c r="O17" s="163">
        <f aca="true" t="shared" si="1" ref="O17:O25">+SUM(L17:N17)</f>
        <v>0</v>
      </c>
      <c r="P17" s="169">
        <v>0</v>
      </c>
      <c r="Q17" s="161">
        <f>+SUM('A5'!M17,'A6'!R17,'A7'!K17,'A7'!O17,'A7'!P17)</f>
        <v>0</v>
      </c>
      <c r="R17" s="474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</row>
    <row r="18" spans="1:38" s="94" customFormat="1" ht="18" customHeight="1">
      <c r="A18" s="215"/>
      <c r="B18" s="216" t="s">
        <v>96</v>
      </c>
      <c r="C18" s="214"/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316">
        <f t="shared" si="0"/>
        <v>0</v>
      </c>
      <c r="L18" s="456">
        <v>0</v>
      </c>
      <c r="M18" s="456">
        <v>0</v>
      </c>
      <c r="N18" s="456">
        <v>0</v>
      </c>
      <c r="O18" s="163">
        <f t="shared" si="1"/>
        <v>0</v>
      </c>
      <c r="P18" s="169">
        <v>0</v>
      </c>
      <c r="Q18" s="161">
        <f>+SUM('A5'!M18,'A6'!R18,'A7'!K18,'A7'!O18,'A7'!P18)</f>
        <v>525.6341722219909</v>
      </c>
      <c r="R18" s="474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</row>
    <row r="19" spans="1:38" s="94" customFormat="1" ht="18" customHeight="1">
      <c r="A19" s="213"/>
      <c r="B19" s="214" t="s">
        <v>109</v>
      </c>
      <c r="C19" s="214"/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316">
        <f t="shared" si="0"/>
        <v>0</v>
      </c>
      <c r="L19" s="456">
        <v>0</v>
      </c>
      <c r="M19" s="456">
        <v>0</v>
      </c>
      <c r="N19" s="456">
        <v>0</v>
      </c>
      <c r="O19" s="163">
        <f t="shared" si="1"/>
        <v>0</v>
      </c>
      <c r="P19" s="169">
        <v>0</v>
      </c>
      <c r="Q19" s="161">
        <f>+SUM('A5'!M19,'A6'!R19,'A7'!K19,'A7'!O19,'A7'!P19)</f>
        <v>0</v>
      </c>
      <c r="R19" s="474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</row>
    <row r="20" spans="1:38" s="94" customFormat="1" ht="18" customHeight="1">
      <c r="A20" s="215"/>
      <c r="B20" s="216" t="s">
        <v>95</v>
      </c>
      <c r="C20" s="214"/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316">
        <f t="shared" si="0"/>
        <v>0</v>
      </c>
      <c r="L20" s="456">
        <v>0</v>
      </c>
      <c r="M20" s="456">
        <v>0</v>
      </c>
      <c r="N20" s="456">
        <v>0</v>
      </c>
      <c r="O20" s="163">
        <f t="shared" si="1"/>
        <v>0</v>
      </c>
      <c r="P20" s="169">
        <v>0</v>
      </c>
      <c r="Q20" s="161">
        <f>+SUM('A5'!M20,'A6'!R20,'A7'!K20,'A7'!O20,'A7'!P20)</f>
        <v>0</v>
      </c>
      <c r="R20" s="474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</row>
    <row r="21" spans="1:38" s="94" customFormat="1" ht="18" customHeight="1">
      <c r="A21" s="215"/>
      <c r="B21" s="216" t="s">
        <v>96</v>
      </c>
      <c r="C21" s="214"/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316">
        <f t="shared" si="0"/>
        <v>0</v>
      </c>
      <c r="L21" s="456">
        <v>0</v>
      </c>
      <c r="M21" s="456">
        <v>0</v>
      </c>
      <c r="N21" s="456">
        <v>0</v>
      </c>
      <c r="O21" s="163">
        <f t="shared" si="1"/>
        <v>0</v>
      </c>
      <c r="P21" s="169">
        <v>0</v>
      </c>
      <c r="Q21" s="161">
        <f>+SUM('A5'!M21,'A6'!R21,'A7'!K21,'A7'!O21,'A7'!P21)</f>
        <v>0</v>
      </c>
      <c r="R21" s="474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</row>
    <row r="22" spans="1:38" s="94" customFormat="1" ht="18" customHeight="1">
      <c r="A22" s="213"/>
      <c r="B22" s="214" t="s">
        <v>110</v>
      </c>
      <c r="C22" s="214"/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316">
        <f t="shared" si="0"/>
        <v>0</v>
      </c>
      <c r="L22" s="456">
        <v>0</v>
      </c>
      <c r="M22" s="456">
        <v>0</v>
      </c>
      <c r="N22" s="456">
        <v>0</v>
      </c>
      <c r="O22" s="163">
        <f t="shared" si="1"/>
        <v>0</v>
      </c>
      <c r="P22" s="169">
        <v>0</v>
      </c>
      <c r="Q22" s="161">
        <f>+SUM('A5'!M22,'A6'!R22,'A7'!K22,'A7'!O22,'A7'!P22)</f>
        <v>200</v>
      </c>
      <c r="R22" s="474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</row>
    <row r="23" spans="1:38" s="94" customFormat="1" ht="18" customHeight="1">
      <c r="A23" s="215"/>
      <c r="B23" s="216" t="s">
        <v>95</v>
      </c>
      <c r="C23" s="214"/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316">
        <f t="shared" si="0"/>
        <v>0</v>
      </c>
      <c r="L23" s="456">
        <v>0</v>
      </c>
      <c r="M23" s="456">
        <v>0</v>
      </c>
      <c r="N23" s="456">
        <v>0</v>
      </c>
      <c r="O23" s="163">
        <f t="shared" si="1"/>
        <v>0</v>
      </c>
      <c r="P23" s="169">
        <v>0</v>
      </c>
      <c r="Q23" s="161">
        <f>+SUM('A5'!M23,'A6'!R23,'A7'!K23,'A7'!O23,'A7'!P23)</f>
        <v>200</v>
      </c>
      <c r="R23" s="474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</row>
    <row r="24" spans="1:38" s="94" customFormat="1" ht="18" customHeight="1">
      <c r="A24" s="215"/>
      <c r="B24" s="216" t="s">
        <v>96</v>
      </c>
      <c r="C24" s="214"/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316">
        <f t="shared" si="0"/>
        <v>0</v>
      </c>
      <c r="L24" s="456">
        <v>0</v>
      </c>
      <c r="M24" s="456">
        <v>0</v>
      </c>
      <c r="N24" s="456">
        <v>0</v>
      </c>
      <c r="O24" s="163">
        <f t="shared" si="1"/>
        <v>0</v>
      </c>
      <c r="P24" s="169">
        <v>0</v>
      </c>
      <c r="Q24" s="161">
        <f>+SUM('A5'!M24,'A6'!R24,'A7'!K24,'A7'!O24,'A7'!P24)</f>
        <v>0</v>
      </c>
      <c r="R24" s="474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</row>
    <row r="25" spans="1:38" s="94" customFormat="1" ht="18" customHeight="1">
      <c r="A25" s="213"/>
      <c r="B25" s="214" t="s">
        <v>104</v>
      </c>
      <c r="C25" s="214"/>
      <c r="D25" s="161">
        <f>+SUM(D22,D19,D16)</f>
        <v>0</v>
      </c>
      <c r="E25" s="161">
        <f aca="true" t="shared" si="2" ref="E25:P25">+SUM(E22,E19,E16)</f>
        <v>0</v>
      </c>
      <c r="F25" s="161">
        <f t="shared" si="2"/>
        <v>0</v>
      </c>
      <c r="G25" s="161">
        <f t="shared" si="2"/>
        <v>0</v>
      </c>
      <c r="H25" s="161">
        <f t="shared" si="2"/>
        <v>0</v>
      </c>
      <c r="I25" s="161">
        <f>+SUM(I22,I19,I16)</f>
        <v>0</v>
      </c>
      <c r="J25" s="161">
        <f>+SUM(J22,J19,J16)</f>
        <v>0</v>
      </c>
      <c r="K25" s="316">
        <f t="shared" si="0"/>
        <v>0</v>
      </c>
      <c r="L25" s="458">
        <f t="shared" si="2"/>
        <v>0</v>
      </c>
      <c r="M25" s="161">
        <f>+SUM(M22,M19,M16)</f>
        <v>0</v>
      </c>
      <c r="N25" s="161">
        <f>+SUM(N22,N19,N16)</f>
        <v>0</v>
      </c>
      <c r="O25" s="163">
        <f t="shared" si="1"/>
        <v>0</v>
      </c>
      <c r="P25" s="164">
        <f t="shared" si="2"/>
        <v>0</v>
      </c>
      <c r="Q25" s="161">
        <f>+SUM('A5'!M25,'A6'!R25,'A7'!K25,'A7'!O25,'A7'!P25)</f>
        <v>725.6341722219909</v>
      </c>
      <c r="R25" s="474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</row>
    <row r="26" spans="1:38" s="94" customFormat="1" ht="35.25" customHeight="1">
      <c r="A26" s="211"/>
      <c r="B26" s="212" t="s">
        <v>188</v>
      </c>
      <c r="C26" s="217"/>
      <c r="D26" s="298"/>
      <c r="E26" s="298"/>
      <c r="F26" s="298"/>
      <c r="G26" s="298"/>
      <c r="H26" s="298"/>
      <c r="I26" s="298"/>
      <c r="J26" s="298"/>
      <c r="K26" s="304"/>
      <c r="L26" s="451"/>
      <c r="M26" s="358"/>
      <c r="N26" s="358"/>
      <c r="O26" s="361"/>
      <c r="P26" s="358"/>
      <c r="Q26" s="301"/>
      <c r="R26" s="315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</row>
    <row r="27" spans="1:38" s="94" customFormat="1" ht="18" customHeight="1">
      <c r="A27" s="211"/>
      <c r="B27" s="414" t="s">
        <v>107</v>
      </c>
      <c r="C27" s="217"/>
      <c r="D27" s="297"/>
      <c r="E27" s="297"/>
      <c r="F27" s="297"/>
      <c r="G27" s="297"/>
      <c r="H27" s="297"/>
      <c r="I27" s="297"/>
      <c r="J27" s="297"/>
      <c r="K27" s="304"/>
      <c r="L27" s="451"/>
      <c r="M27" s="358"/>
      <c r="N27" s="358"/>
      <c r="O27" s="361"/>
      <c r="P27" s="358"/>
      <c r="Q27" s="301"/>
      <c r="R27" s="315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</row>
    <row r="28" spans="1:38" s="94" customFormat="1" ht="18" customHeight="1">
      <c r="A28" s="213"/>
      <c r="B28" s="214" t="s">
        <v>108</v>
      </c>
      <c r="C28" s="214"/>
      <c r="D28" s="71">
        <v>3</v>
      </c>
      <c r="E28" s="71">
        <v>1</v>
      </c>
      <c r="F28" s="71">
        <v>0</v>
      </c>
      <c r="G28" s="71">
        <v>0</v>
      </c>
      <c r="H28" s="71">
        <v>0</v>
      </c>
      <c r="I28" s="71">
        <v>0</v>
      </c>
      <c r="J28" s="71">
        <v>5</v>
      </c>
      <c r="K28" s="316">
        <f aca="true" t="shared" si="3" ref="K28:K37">+SUM(D28:J28)</f>
        <v>9</v>
      </c>
      <c r="L28" s="456">
        <v>0</v>
      </c>
      <c r="M28" s="71">
        <v>0</v>
      </c>
      <c r="N28" s="71">
        <v>1</v>
      </c>
      <c r="O28" s="163">
        <f>+SUM(L28:N28)</f>
        <v>1</v>
      </c>
      <c r="P28" s="169">
        <v>0</v>
      </c>
      <c r="Q28" s="161">
        <f>+SUM('A5'!M28,'A6'!R28,'A7'!K28,'A7'!O28,'A7'!P28)</f>
        <v>199.395</v>
      </c>
      <c r="R28" s="474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</row>
    <row r="29" spans="1:38" s="94" customFormat="1" ht="18" customHeight="1">
      <c r="A29" s="215"/>
      <c r="B29" s="216" t="s">
        <v>95</v>
      </c>
      <c r="C29" s="214"/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316">
        <f t="shared" si="3"/>
        <v>0</v>
      </c>
      <c r="L29" s="456">
        <v>0</v>
      </c>
      <c r="M29" s="71">
        <v>0</v>
      </c>
      <c r="N29" s="71">
        <v>1</v>
      </c>
      <c r="O29" s="163">
        <f aca="true" t="shared" si="4" ref="O29:O37">+SUM(L29:N29)</f>
        <v>1</v>
      </c>
      <c r="P29" s="169">
        <v>0</v>
      </c>
      <c r="Q29" s="161">
        <f>+SUM('A5'!M29,'A6'!R29,'A7'!K29,'A7'!O29,'A7'!P29)</f>
        <v>11</v>
      </c>
      <c r="R29" s="474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</row>
    <row r="30" spans="1:38" s="94" customFormat="1" ht="18" customHeight="1">
      <c r="A30" s="215"/>
      <c r="B30" s="216" t="s">
        <v>96</v>
      </c>
      <c r="C30" s="214"/>
      <c r="D30" s="71">
        <v>3</v>
      </c>
      <c r="E30" s="71">
        <v>1</v>
      </c>
      <c r="F30" s="71">
        <v>0</v>
      </c>
      <c r="G30" s="71">
        <v>0</v>
      </c>
      <c r="H30" s="71">
        <v>0</v>
      </c>
      <c r="I30" s="71">
        <v>0</v>
      </c>
      <c r="J30" s="71">
        <v>5</v>
      </c>
      <c r="K30" s="316">
        <f t="shared" si="3"/>
        <v>9</v>
      </c>
      <c r="L30" s="456">
        <v>0</v>
      </c>
      <c r="M30" s="71">
        <v>0</v>
      </c>
      <c r="N30" s="71">
        <v>0</v>
      </c>
      <c r="O30" s="163">
        <f t="shared" si="4"/>
        <v>0</v>
      </c>
      <c r="P30" s="169">
        <v>0</v>
      </c>
      <c r="Q30" s="161">
        <f>+SUM('A5'!M30,'A6'!R30,'A7'!K30,'A7'!O30,'A7'!P30)</f>
        <v>188.395</v>
      </c>
      <c r="R30" s="474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</row>
    <row r="31" spans="1:38" s="94" customFormat="1" ht="18" customHeight="1">
      <c r="A31" s="213"/>
      <c r="B31" s="214" t="s">
        <v>109</v>
      </c>
      <c r="C31" s="214"/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316">
        <f t="shared" si="3"/>
        <v>0</v>
      </c>
      <c r="L31" s="456">
        <v>0</v>
      </c>
      <c r="M31" s="71">
        <v>0</v>
      </c>
      <c r="N31" s="71">
        <v>0</v>
      </c>
      <c r="O31" s="163">
        <f t="shared" si="4"/>
        <v>0</v>
      </c>
      <c r="P31" s="169">
        <v>0</v>
      </c>
      <c r="Q31" s="161">
        <f>+SUM('A5'!M31,'A6'!R31,'A7'!K31,'A7'!O31,'A7'!P31)</f>
        <v>62.6</v>
      </c>
      <c r="R31" s="474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</row>
    <row r="32" spans="1:38" s="94" customFormat="1" ht="18" customHeight="1">
      <c r="A32" s="215"/>
      <c r="B32" s="216" t="s">
        <v>95</v>
      </c>
      <c r="C32" s="214"/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316">
        <f t="shared" si="3"/>
        <v>0</v>
      </c>
      <c r="L32" s="456">
        <v>0</v>
      </c>
      <c r="M32" s="71">
        <v>0</v>
      </c>
      <c r="N32" s="71">
        <v>0</v>
      </c>
      <c r="O32" s="163">
        <f t="shared" si="4"/>
        <v>0</v>
      </c>
      <c r="P32" s="169">
        <v>0</v>
      </c>
      <c r="Q32" s="161">
        <f>+SUM('A5'!M32,'A6'!R32,'A7'!K32,'A7'!O32,'A7'!P32)</f>
        <v>0</v>
      </c>
      <c r="R32" s="474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</row>
    <row r="33" spans="1:38" s="94" customFormat="1" ht="18" customHeight="1">
      <c r="A33" s="215"/>
      <c r="B33" s="216" t="s">
        <v>96</v>
      </c>
      <c r="C33" s="214"/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316">
        <f t="shared" si="3"/>
        <v>0</v>
      </c>
      <c r="L33" s="456">
        <v>0</v>
      </c>
      <c r="M33" s="71">
        <v>0</v>
      </c>
      <c r="N33" s="71">
        <v>0</v>
      </c>
      <c r="O33" s="163">
        <f t="shared" si="4"/>
        <v>0</v>
      </c>
      <c r="P33" s="169">
        <v>0</v>
      </c>
      <c r="Q33" s="161">
        <f>+SUM('A5'!M33,'A6'!R33,'A7'!K33,'A7'!O33,'A7'!P33)</f>
        <v>62.6</v>
      </c>
      <c r="R33" s="474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</row>
    <row r="34" spans="1:38" s="97" customFormat="1" ht="18" customHeight="1">
      <c r="A34" s="213"/>
      <c r="B34" s="214" t="s">
        <v>110</v>
      </c>
      <c r="C34" s="214"/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316">
        <f t="shared" si="3"/>
        <v>0</v>
      </c>
      <c r="L34" s="456">
        <v>0</v>
      </c>
      <c r="M34" s="71">
        <v>0</v>
      </c>
      <c r="N34" s="71">
        <v>0</v>
      </c>
      <c r="O34" s="163">
        <f t="shared" si="4"/>
        <v>0</v>
      </c>
      <c r="P34" s="169">
        <v>0</v>
      </c>
      <c r="Q34" s="161">
        <f>+SUM('A5'!M34,'A6'!R34,'A7'!K34,'A7'!O34,'A7'!P34)</f>
        <v>124.55999999999999</v>
      </c>
      <c r="R34" s="474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</row>
    <row r="35" spans="1:38" s="97" customFormat="1" ht="18" customHeight="1">
      <c r="A35" s="215"/>
      <c r="B35" s="216" t="s">
        <v>95</v>
      </c>
      <c r="C35" s="214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316">
        <f t="shared" si="3"/>
        <v>0</v>
      </c>
      <c r="L35" s="456">
        <v>0</v>
      </c>
      <c r="M35" s="71">
        <v>0</v>
      </c>
      <c r="N35" s="71">
        <v>0</v>
      </c>
      <c r="O35" s="163">
        <f t="shared" si="4"/>
        <v>0</v>
      </c>
      <c r="P35" s="169">
        <v>0</v>
      </c>
      <c r="Q35" s="161">
        <f>+SUM('A5'!M35,'A6'!R35,'A7'!K35,'A7'!O35,'A7'!P35)</f>
        <v>124.55999999999999</v>
      </c>
      <c r="R35" s="474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</row>
    <row r="36" spans="1:38" s="94" customFormat="1" ht="18" customHeight="1">
      <c r="A36" s="215"/>
      <c r="B36" s="216" t="s">
        <v>96</v>
      </c>
      <c r="C36" s="214"/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316">
        <f t="shared" si="3"/>
        <v>0</v>
      </c>
      <c r="L36" s="456">
        <v>0</v>
      </c>
      <c r="M36" s="71">
        <v>0</v>
      </c>
      <c r="N36" s="71">
        <v>0</v>
      </c>
      <c r="O36" s="163">
        <f t="shared" si="4"/>
        <v>0</v>
      </c>
      <c r="P36" s="169">
        <v>0</v>
      </c>
      <c r="Q36" s="161">
        <f>+SUM('A5'!M36,'A6'!R36,'A7'!K36,'A7'!O36,'A7'!P36)</f>
        <v>0</v>
      </c>
      <c r="R36" s="474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</row>
    <row r="37" spans="1:38" s="94" customFormat="1" ht="18" customHeight="1">
      <c r="A37" s="213"/>
      <c r="B37" s="214" t="s">
        <v>104</v>
      </c>
      <c r="C37" s="214"/>
      <c r="D37" s="161">
        <f>+SUM(D34,D31,D28)</f>
        <v>3</v>
      </c>
      <c r="E37" s="161">
        <f aca="true" t="shared" si="5" ref="E37:P37">+SUM(E34,E31,E28)</f>
        <v>1</v>
      </c>
      <c r="F37" s="161">
        <f t="shared" si="5"/>
        <v>0</v>
      </c>
      <c r="G37" s="161">
        <f t="shared" si="5"/>
        <v>0</v>
      </c>
      <c r="H37" s="161">
        <f t="shared" si="5"/>
        <v>0</v>
      </c>
      <c r="I37" s="161">
        <f>+SUM(I34,I31,I28)</f>
        <v>0</v>
      </c>
      <c r="J37" s="161">
        <f>+SUM(J34,J31,J28)</f>
        <v>5</v>
      </c>
      <c r="K37" s="316">
        <f t="shared" si="3"/>
        <v>9</v>
      </c>
      <c r="L37" s="458">
        <f t="shared" si="5"/>
        <v>0</v>
      </c>
      <c r="M37" s="161">
        <f>+SUM(M34,M31,M28)</f>
        <v>0</v>
      </c>
      <c r="N37" s="161">
        <f>+SUM(N34,N31,N28)</f>
        <v>1</v>
      </c>
      <c r="O37" s="163">
        <f t="shared" si="4"/>
        <v>1</v>
      </c>
      <c r="P37" s="164">
        <f t="shared" si="5"/>
        <v>0</v>
      </c>
      <c r="Q37" s="161">
        <f>+SUM('A5'!M37,'A6'!R37,'A7'!K37,'A7'!O37,'A7'!P37)</f>
        <v>386.555</v>
      </c>
      <c r="R37" s="474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</row>
    <row r="38" spans="1:38" s="94" customFormat="1" ht="24.75" customHeight="1">
      <c r="A38" s="211"/>
      <c r="B38" s="414" t="s">
        <v>111</v>
      </c>
      <c r="C38" s="217"/>
      <c r="D38" s="297"/>
      <c r="E38" s="297"/>
      <c r="F38" s="297"/>
      <c r="G38" s="297"/>
      <c r="H38" s="297"/>
      <c r="I38" s="297"/>
      <c r="J38" s="297"/>
      <c r="K38" s="304"/>
      <c r="L38" s="451"/>
      <c r="M38" s="358"/>
      <c r="N38" s="358"/>
      <c r="O38" s="361"/>
      <c r="P38" s="358"/>
      <c r="Q38" s="301"/>
      <c r="R38" s="315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</row>
    <row r="39" spans="1:38" s="94" customFormat="1" ht="18" customHeight="1">
      <c r="A39" s="213"/>
      <c r="B39" s="214" t="s">
        <v>108</v>
      </c>
      <c r="C39" s="214"/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316">
        <f aca="true" t="shared" si="6" ref="K39:K49">+SUM(D39:J39)</f>
        <v>0</v>
      </c>
      <c r="L39" s="456">
        <v>0</v>
      </c>
      <c r="M39" s="71">
        <v>0</v>
      </c>
      <c r="N39" s="71">
        <v>0</v>
      </c>
      <c r="O39" s="163">
        <f>+SUM(L39:N39)</f>
        <v>0</v>
      </c>
      <c r="P39" s="169">
        <v>0</v>
      </c>
      <c r="Q39" s="161">
        <f>+SUM('A5'!M39,'A6'!R39,'A7'!K39,'A7'!O39,'A7'!P39)</f>
        <v>101.75999999999999</v>
      </c>
      <c r="R39" s="474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</row>
    <row r="40" spans="1:38" s="94" customFormat="1" ht="18" customHeight="1">
      <c r="A40" s="215"/>
      <c r="B40" s="216" t="s">
        <v>95</v>
      </c>
      <c r="C40" s="214"/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316">
        <f t="shared" si="6"/>
        <v>0</v>
      </c>
      <c r="L40" s="456">
        <v>0</v>
      </c>
      <c r="M40" s="71">
        <v>0</v>
      </c>
      <c r="N40" s="71">
        <v>0</v>
      </c>
      <c r="O40" s="163">
        <f aca="true" t="shared" si="7" ref="O40:O49">+SUM(L40:N40)</f>
        <v>0</v>
      </c>
      <c r="P40" s="169">
        <v>0</v>
      </c>
      <c r="Q40" s="161">
        <f>+SUM('A5'!M40,'A6'!R40,'A7'!K40,'A7'!O40,'A7'!P40)</f>
        <v>1</v>
      </c>
      <c r="R40" s="474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</row>
    <row r="41" spans="1:38" s="94" customFormat="1" ht="18" customHeight="1">
      <c r="A41" s="215"/>
      <c r="B41" s="216" t="s">
        <v>96</v>
      </c>
      <c r="C41" s="214"/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316">
        <f t="shared" si="6"/>
        <v>0</v>
      </c>
      <c r="L41" s="456">
        <v>0</v>
      </c>
      <c r="M41" s="71">
        <v>0</v>
      </c>
      <c r="N41" s="71">
        <v>0</v>
      </c>
      <c r="O41" s="163">
        <f t="shared" si="7"/>
        <v>0</v>
      </c>
      <c r="P41" s="169">
        <v>0</v>
      </c>
      <c r="Q41" s="161">
        <f>+SUM('A5'!M41,'A6'!R41,'A7'!K41,'A7'!O41,'A7'!P41)</f>
        <v>100.75999999999999</v>
      </c>
      <c r="R41" s="474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</row>
    <row r="42" spans="1:38" s="94" customFormat="1" ht="18" customHeight="1">
      <c r="A42" s="213"/>
      <c r="B42" s="214" t="s">
        <v>109</v>
      </c>
      <c r="C42" s="214"/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316">
        <f t="shared" si="6"/>
        <v>0</v>
      </c>
      <c r="L42" s="456">
        <v>0</v>
      </c>
      <c r="M42" s="71">
        <v>0</v>
      </c>
      <c r="N42" s="71">
        <v>0</v>
      </c>
      <c r="O42" s="163">
        <f t="shared" si="7"/>
        <v>0</v>
      </c>
      <c r="P42" s="169">
        <v>0</v>
      </c>
      <c r="Q42" s="161">
        <f>+SUM('A5'!M42,'A6'!R42,'A7'!K42,'A7'!O42,'A7'!P42)</f>
        <v>24.810000000000002</v>
      </c>
      <c r="R42" s="474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</row>
    <row r="43" spans="1:38" s="94" customFormat="1" ht="18" customHeight="1">
      <c r="A43" s="215"/>
      <c r="B43" s="216" t="s">
        <v>95</v>
      </c>
      <c r="C43" s="214"/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316">
        <f t="shared" si="6"/>
        <v>0</v>
      </c>
      <c r="L43" s="456">
        <v>0</v>
      </c>
      <c r="M43" s="71">
        <v>0</v>
      </c>
      <c r="N43" s="71">
        <v>0</v>
      </c>
      <c r="O43" s="163">
        <f t="shared" si="7"/>
        <v>0</v>
      </c>
      <c r="P43" s="169">
        <v>0</v>
      </c>
      <c r="Q43" s="161">
        <f>+SUM('A5'!M43,'A6'!R43,'A7'!K43,'A7'!O43,'A7'!P43)</f>
        <v>0</v>
      </c>
      <c r="R43" s="474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</row>
    <row r="44" spans="1:38" s="94" customFormat="1" ht="18" customHeight="1">
      <c r="A44" s="215"/>
      <c r="B44" s="216" t="s">
        <v>96</v>
      </c>
      <c r="C44" s="214"/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316">
        <f t="shared" si="6"/>
        <v>0</v>
      </c>
      <c r="L44" s="456">
        <v>0</v>
      </c>
      <c r="M44" s="71">
        <v>0</v>
      </c>
      <c r="N44" s="71">
        <v>0</v>
      </c>
      <c r="O44" s="163">
        <f t="shared" si="7"/>
        <v>0</v>
      </c>
      <c r="P44" s="169">
        <v>0</v>
      </c>
      <c r="Q44" s="161">
        <f>+SUM('A5'!M44,'A6'!R44,'A7'!K44,'A7'!O44,'A7'!P44)</f>
        <v>24.810000000000002</v>
      </c>
      <c r="R44" s="474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</row>
    <row r="45" spans="1:38" s="94" customFormat="1" ht="18" customHeight="1">
      <c r="A45" s="213"/>
      <c r="B45" s="214" t="s">
        <v>110</v>
      </c>
      <c r="C45" s="214"/>
      <c r="D45" s="71">
        <v>3</v>
      </c>
      <c r="E45" s="71">
        <v>1</v>
      </c>
      <c r="F45" s="71">
        <v>0</v>
      </c>
      <c r="G45" s="71">
        <v>0</v>
      </c>
      <c r="H45" s="71">
        <v>0</v>
      </c>
      <c r="I45" s="71">
        <v>0</v>
      </c>
      <c r="J45" s="71">
        <v>5</v>
      </c>
      <c r="K45" s="316">
        <f t="shared" si="6"/>
        <v>9</v>
      </c>
      <c r="L45" s="456">
        <v>0</v>
      </c>
      <c r="M45" s="71">
        <v>0</v>
      </c>
      <c r="N45" s="71">
        <v>1</v>
      </c>
      <c r="O45" s="163">
        <f t="shared" si="7"/>
        <v>1</v>
      </c>
      <c r="P45" s="169">
        <v>0</v>
      </c>
      <c r="Q45" s="161">
        <f>+SUM('A5'!M45,'A6'!R45,'A7'!K45,'A7'!O45,'A7'!P45)</f>
        <v>233.295</v>
      </c>
      <c r="R45" s="474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</row>
    <row r="46" spans="1:38" s="94" customFormat="1" ht="18" customHeight="1">
      <c r="A46" s="215"/>
      <c r="B46" s="216" t="s">
        <v>95</v>
      </c>
      <c r="C46" s="214"/>
      <c r="D46" s="71">
        <v>3</v>
      </c>
      <c r="E46" s="71">
        <v>1</v>
      </c>
      <c r="F46" s="71">
        <v>0</v>
      </c>
      <c r="G46" s="71">
        <v>0</v>
      </c>
      <c r="H46" s="71">
        <v>0</v>
      </c>
      <c r="I46" s="71">
        <v>0</v>
      </c>
      <c r="J46" s="71">
        <v>2</v>
      </c>
      <c r="K46" s="316">
        <f t="shared" si="6"/>
        <v>6</v>
      </c>
      <c r="L46" s="456">
        <v>0</v>
      </c>
      <c r="M46" s="71">
        <v>0</v>
      </c>
      <c r="N46" s="71">
        <v>1</v>
      </c>
      <c r="O46" s="163">
        <f t="shared" si="7"/>
        <v>1</v>
      </c>
      <c r="P46" s="169">
        <v>0</v>
      </c>
      <c r="Q46" s="161">
        <f>+SUM('A5'!M46,'A6'!R46,'A7'!K46,'A7'!O46,'A7'!P46)</f>
        <v>217.295</v>
      </c>
      <c r="R46" s="474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</row>
    <row r="47" spans="1:38" s="94" customFormat="1" ht="18" customHeight="1">
      <c r="A47" s="215"/>
      <c r="B47" s="216" t="s">
        <v>96</v>
      </c>
      <c r="C47" s="214"/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3</v>
      </c>
      <c r="K47" s="316">
        <f t="shared" si="6"/>
        <v>3</v>
      </c>
      <c r="L47" s="456">
        <v>0</v>
      </c>
      <c r="M47" s="71">
        <v>0</v>
      </c>
      <c r="N47" s="71">
        <v>0</v>
      </c>
      <c r="O47" s="163">
        <f t="shared" si="7"/>
        <v>0</v>
      </c>
      <c r="P47" s="169">
        <v>0</v>
      </c>
      <c r="Q47" s="161">
        <f>+SUM('A5'!M47,'A6'!R47,'A7'!K47,'A7'!O47,'A7'!P47)</f>
        <v>16</v>
      </c>
      <c r="R47" s="474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</row>
    <row r="48" spans="1:38" s="94" customFormat="1" ht="18" customHeight="1">
      <c r="A48" s="213"/>
      <c r="B48" s="214" t="s">
        <v>104</v>
      </c>
      <c r="C48" s="214"/>
      <c r="D48" s="161">
        <v>3</v>
      </c>
      <c r="E48" s="161">
        <v>1</v>
      </c>
      <c r="F48" s="161">
        <v>0</v>
      </c>
      <c r="G48" s="161">
        <v>0</v>
      </c>
      <c r="H48" s="161">
        <v>0</v>
      </c>
      <c r="I48" s="161">
        <v>0</v>
      </c>
      <c r="J48" s="161">
        <v>5</v>
      </c>
      <c r="K48" s="316">
        <f t="shared" si="6"/>
        <v>9</v>
      </c>
      <c r="L48" s="458">
        <v>0</v>
      </c>
      <c r="M48" s="161">
        <v>0</v>
      </c>
      <c r="N48" s="161">
        <v>1</v>
      </c>
      <c r="O48" s="163">
        <f t="shared" si="7"/>
        <v>1</v>
      </c>
      <c r="P48" s="164">
        <f>+SUM(P45,P42,P39)</f>
        <v>0</v>
      </c>
      <c r="Q48" s="161">
        <f>+SUM('A5'!M48,'A6'!R48,'A7'!K48,'A7'!O48,'A7'!P48)</f>
        <v>359.86499999999995</v>
      </c>
      <c r="R48" s="474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</row>
    <row r="49" spans="1:38" s="94" customFormat="1" ht="35.25" customHeight="1">
      <c r="A49" s="213"/>
      <c r="B49" s="214" t="s">
        <v>112</v>
      </c>
      <c r="C49" s="214"/>
      <c r="D49" s="161">
        <f>+D48+D37</f>
        <v>6</v>
      </c>
      <c r="E49" s="161">
        <f aca="true" t="shared" si="8" ref="E49:P49">+E48+E37</f>
        <v>2</v>
      </c>
      <c r="F49" s="161">
        <f t="shared" si="8"/>
        <v>0</v>
      </c>
      <c r="G49" s="161">
        <f t="shared" si="8"/>
        <v>0</v>
      </c>
      <c r="H49" s="161">
        <f t="shared" si="8"/>
        <v>0</v>
      </c>
      <c r="I49" s="161">
        <f>+I48+I37</f>
        <v>0</v>
      </c>
      <c r="J49" s="161">
        <f>+J48+J37</f>
        <v>10</v>
      </c>
      <c r="K49" s="316">
        <f t="shared" si="6"/>
        <v>18</v>
      </c>
      <c r="L49" s="458">
        <f t="shared" si="8"/>
        <v>0</v>
      </c>
      <c r="M49" s="161">
        <f t="shared" si="8"/>
        <v>0</v>
      </c>
      <c r="N49" s="161">
        <f t="shared" si="8"/>
        <v>2</v>
      </c>
      <c r="O49" s="163">
        <f t="shared" si="7"/>
        <v>2</v>
      </c>
      <c r="P49" s="164">
        <f t="shared" si="8"/>
        <v>0</v>
      </c>
      <c r="Q49" s="161">
        <f>+SUM('A5'!M49,'A6'!R49,'A7'!K49,'A7'!O49,'A7'!P49)</f>
        <v>746.42</v>
      </c>
      <c r="R49" s="474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</row>
    <row r="50" spans="1:38" s="94" customFormat="1" ht="35.25" customHeight="1">
      <c r="A50" s="213"/>
      <c r="B50" s="218" t="s">
        <v>135</v>
      </c>
      <c r="C50" s="203"/>
      <c r="D50" s="165"/>
      <c r="E50" s="165"/>
      <c r="F50" s="165"/>
      <c r="G50" s="165"/>
      <c r="H50" s="165"/>
      <c r="I50" s="165"/>
      <c r="J50" s="165"/>
      <c r="K50" s="166"/>
      <c r="L50" s="461"/>
      <c r="M50" s="359"/>
      <c r="N50" s="359"/>
      <c r="O50" s="362"/>
      <c r="P50" s="359"/>
      <c r="Q50" s="161"/>
      <c r="R50" s="490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</row>
    <row r="51" spans="1:38" s="94" customFormat="1" ht="35.25" customHeight="1">
      <c r="A51" s="438"/>
      <c r="B51" s="212" t="s">
        <v>127</v>
      </c>
      <c r="C51" s="212"/>
      <c r="D51" s="161">
        <f>+SUM('A3'!D25,'A3'!D36,'A3'!D51,'A7'!D25,'A7'!D37,'A7'!D48)</f>
        <v>881.8973647732845</v>
      </c>
      <c r="E51" s="161">
        <f>+SUM('A3'!E25,'A3'!E36,'A3'!E51,'A7'!E25,'A7'!E37,'A7'!E48)</f>
        <v>414.0364656322964</v>
      </c>
      <c r="F51" s="161">
        <f>+SUM('A3'!F25,'A3'!F36,'A3'!F51,'A7'!F25,'A7'!F37,'A7'!F48)</f>
        <v>159.38465452695803</v>
      </c>
      <c r="G51" s="161">
        <f>+SUM('A3'!G25,'A3'!G36,'A3'!G51,'A7'!G25,'A7'!G37,'A7'!G48)</f>
        <v>6.0041556179456474</v>
      </c>
      <c r="H51" s="161">
        <f>+SUM('A3'!H25,'A3'!H36,'A3'!H51,'A7'!H25,'A7'!H37,'A7'!H48)</f>
        <v>1</v>
      </c>
      <c r="I51" s="161">
        <f>+SUM('A3'!I25,'A3'!I36,'A3'!I51,'A7'!I25,'A7'!I37,'A7'!I48)</f>
        <v>99.03030921068722</v>
      </c>
      <c r="J51" s="161">
        <f>+SUM('A3'!J25,'A3'!J36,'A3'!J51,'A7'!J25,'A7'!J37,'A7'!J48)</f>
        <v>4409.217320549042</v>
      </c>
      <c r="K51" s="316">
        <f>+SUM('A3'!K25,'A3'!K36,'A3'!K51,'A7'!K25,'A7'!K37,'A7'!K48)</f>
        <v>5970.570270310214</v>
      </c>
      <c r="L51" s="458">
        <f>+SUM('A3'!L25,'A3'!L36,'A3'!L51,'A7'!L25,'A7'!L37,'A7'!L48)</f>
        <v>0</v>
      </c>
      <c r="M51" s="161">
        <f>+SUM('A3'!M25,'A3'!M36,'A3'!M51,'A7'!M25,'A7'!M37,'A7'!M48)</f>
        <v>0</v>
      </c>
      <c r="N51" s="161">
        <f>+SUM('A3'!N25,'A3'!N36,'A3'!N51,'A7'!N25,'A7'!N37,'A7'!N48)</f>
        <v>20.17692189130154</v>
      </c>
      <c r="O51" s="163">
        <f>+SUM('A3'!O25,'A3'!O36,'A3'!O51,'A7'!O25,'A7'!O37,'A7'!O48)</f>
        <v>20.17692189130154</v>
      </c>
      <c r="P51" s="164">
        <f>+SUM('A3'!P25,'A3'!P36,'A3'!P51,'A7'!P25,'A7'!P37,'A7'!P48)</f>
        <v>5.250332694002499</v>
      </c>
      <c r="Q51" s="161">
        <f>+SUM('A3'!Q25,'A3'!Q36,'A3'!Q51,'A7'!Q25,'A7'!Q37,'A7'!Q48)+Q50</f>
        <v>115264.34724841092</v>
      </c>
      <c r="R51" s="474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</row>
    <row r="52" spans="1:38" s="94" customFormat="1" ht="35.25" customHeight="1">
      <c r="A52" s="219"/>
      <c r="B52" s="439" t="s">
        <v>136</v>
      </c>
      <c r="C52" s="220"/>
      <c r="D52" s="434"/>
      <c r="E52" s="434"/>
      <c r="F52" s="434"/>
      <c r="G52" s="434"/>
      <c r="H52" s="434"/>
      <c r="I52" s="434"/>
      <c r="J52" s="435"/>
      <c r="K52" s="435"/>
      <c r="L52" s="462"/>
      <c r="M52" s="437"/>
      <c r="N52" s="437"/>
      <c r="O52" s="436"/>
      <c r="P52" s="437"/>
      <c r="Q52" s="491">
        <v>24758.795051823083</v>
      </c>
      <c r="R52" s="490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</row>
    <row r="53" spans="1:38" s="203" customFormat="1" ht="19.5" customHeight="1">
      <c r="A53" s="640" t="s">
        <v>140</v>
      </c>
      <c r="B53" s="639"/>
      <c r="C53" s="639"/>
      <c r="D53" s="639"/>
      <c r="E53" s="639"/>
      <c r="F53" s="639"/>
      <c r="G53" s="639"/>
      <c r="H53" s="639"/>
      <c r="I53" s="639"/>
      <c r="J53" s="639"/>
      <c r="K53" s="639"/>
      <c r="L53" s="639"/>
      <c r="M53" s="639"/>
      <c r="N53" s="639"/>
      <c r="O53" s="639"/>
      <c r="P53" s="639"/>
      <c r="Q53" s="639"/>
      <c r="R53" s="487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</row>
    <row r="54" spans="1:38" s="203" customFormat="1" ht="18" customHeight="1">
      <c r="A54" s="640" t="s">
        <v>141</v>
      </c>
      <c r="B54" s="336"/>
      <c r="C54" s="336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</row>
    <row r="55" spans="1:38" s="203" customFormat="1" ht="18" customHeight="1">
      <c r="A55" s="640" t="s">
        <v>142</v>
      </c>
      <c r="B55" s="336"/>
      <c r="C55" s="336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</row>
    <row r="56" spans="1:38" s="203" customFormat="1" ht="18" customHeight="1">
      <c r="A56" s="640" t="s">
        <v>143</v>
      </c>
      <c r="B56" s="336"/>
      <c r="C56" s="336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</row>
    <row r="57" spans="1:38" s="203" customFormat="1" ht="18" customHeight="1">
      <c r="A57" s="640" t="s">
        <v>144</v>
      </c>
      <c r="B57" s="336"/>
      <c r="C57" s="336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</row>
    <row r="58" spans="1:38" s="203" customFormat="1" ht="18" customHeight="1">
      <c r="A58" s="640" t="s">
        <v>145</v>
      </c>
      <c r="B58" s="336"/>
      <c r="C58" s="336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</row>
    <row r="59" spans="1:38" s="203" customFormat="1" ht="18" customHeight="1">
      <c r="A59" s="640" t="s">
        <v>146</v>
      </c>
      <c r="B59" s="336"/>
      <c r="C59" s="336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</row>
    <row r="60" spans="1:38" s="317" customFormat="1" ht="15">
      <c r="A60" s="625" t="s">
        <v>137</v>
      </c>
      <c r="B60" s="214"/>
      <c r="C60" s="336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</row>
    <row r="61" spans="1:38" s="319" customFormat="1" ht="18">
      <c r="A61" s="640" t="s">
        <v>147</v>
      </c>
      <c r="B61" s="214"/>
      <c r="C61" s="336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</row>
    <row r="62" spans="1:38" s="319" customFormat="1" ht="15">
      <c r="A62" s="624" t="s">
        <v>138</v>
      </c>
      <c r="B62" s="214"/>
      <c r="C62" s="336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</row>
    <row r="63" spans="1:18" ht="15">
      <c r="A63" s="641" t="s">
        <v>139</v>
      </c>
      <c r="B63" s="336"/>
      <c r="C63" s="336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sheetProtection/>
  <mergeCells count="21">
    <mergeCell ref="P12:P14"/>
    <mergeCell ref="Q12:Q14"/>
    <mergeCell ref="O13:O14"/>
    <mergeCell ref="E13:E14"/>
    <mergeCell ref="F13:F14"/>
    <mergeCell ref="G13:G14"/>
    <mergeCell ref="H13:H14"/>
    <mergeCell ref="B8:Q8"/>
    <mergeCell ref="K13:K14"/>
    <mergeCell ref="L13:L14"/>
    <mergeCell ref="J13:J14"/>
    <mergeCell ref="I13:I14"/>
    <mergeCell ref="M13:M14"/>
    <mergeCell ref="N13:N14"/>
    <mergeCell ref="D10:Q10"/>
    <mergeCell ref="L12:O12"/>
    <mergeCell ref="D13:D14"/>
    <mergeCell ref="B3:Q3"/>
    <mergeCell ref="B4:Q4"/>
    <mergeCell ref="B6:Q6"/>
    <mergeCell ref="B7:Q7"/>
  </mergeCells>
  <conditionalFormatting sqref="D39:Q49 D51:Q51 D28:Q37 D16:Q25 Q52 Q50">
    <cfRule type="expression" priority="1" dxfId="3" stopIfTrue="1">
      <formula>AND(D16&lt;&gt;"",OR(D16&lt;0,NOT(ISNUMBER(D16))))</formula>
    </cfRule>
  </conditionalFormatting>
  <conditionalFormatting sqref="D10:E10">
    <cfRule type="expression" priority="2" dxfId="3" stopIfTrue="1">
      <formula>COUNTA(D16:Q52)&lt;&gt;COUNTIF(D16:Q52,"&gt;=0")</formula>
    </cfRule>
  </conditionalFormatting>
  <conditionalFormatting sqref="F10">
    <cfRule type="expression" priority="3" dxfId="3" stopIfTrue="1">
      <formula>COUNTA(F16:R52)&lt;&gt;COUNTIF(F16:R52,"&gt;=0")</formula>
    </cfRule>
  </conditionalFormatting>
  <conditionalFormatting sqref="G10">
    <cfRule type="expression" priority="4" dxfId="3" stopIfTrue="1">
      <formula>COUNTA(G16:R52)&lt;&gt;COUNTIF(G16:R52,"&gt;=0")</formula>
    </cfRule>
  </conditionalFormatting>
  <conditionalFormatting sqref="H10">
    <cfRule type="expression" priority="5" dxfId="3" stopIfTrue="1">
      <formula>COUNTA(H16:R52)&lt;&gt;COUNTIF(H16:R52,"&gt;=0")</formula>
    </cfRule>
  </conditionalFormatting>
  <conditionalFormatting sqref="I10">
    <cfRule type="expression" priority="6" dxfId="3" stopIfTrue="1">
      <formula>COUNTA(I16:R52)&lt;&gt;COUNTIF(I16:R52,"&gt;=0")</formula>
    </cfRule>
  </conditionalFormatting>
  <conditionalFormatting sqref="J10">
    <cfRule type="expression" priority="7" dxfId="3" stopIfTrue="1">
      <formula>COUNTA(J16:R52)&lt;&gt;COUNTIF(J16:R52,"&gt;=0")</formula>
    </cfRule>
  </conditionalFormatting>
  <conditionalFormatting sqref="K10">
    <cfRule type="expression" priority="8" dxfId="3" stopIfTrue="1">
      <formula>COUNTA(K16:R52)&lt;&gt;COUNTIF(K16:R52,"&gt;=0")</formula>
    </cfRule>
  </conditionalFormatting>
  <conditionalFormatting sqref="L10">
    <cfRule type="expression" priority="9" dxfId="3" stopIfTrue="1">
      <formula>COUNTA(L16:R52)&lt;&gt;COUNTIF(L16:R52,"&gt;=0")</formula>
    </cfRule>
  </conditionalFormatting>
  <conditionalFormatting sqref="M10">
    <cfRule type="expression" priority="10" dxfId="3" stopIfTrue="1">
      <formula>COUNTA(M16:R52)&lt;&gt;COUNTIF(M16:R52,"&gt;=0")</formula>
    </cfRule>
  </conditionalFormatting>
  <conditionalFormatting sqref="N10">
    <cfRule type="expression" priority="11" dxfId="3" stopIfTrue="1">
      <formula>COUNTA(N16:R52)&lt;&gt;COUNTIF(N16:R52,"&gt;=0")</formula>
    </cfRule>
  </conditionalFormatting>
  <conditionalFormatting sqref="O10">
    <cfRule type="expression" priority="12" dxfId="3" stopIfTrue="1">
      <formula>COUNTA(O16:R52)&lt;&gt;COUNTIF(O16:R52,"&gt;=0")</formula>
    </cfRule>
  </conditionalFormatting>
  <conditionalFormatting sqref="P10">
    <cfRule type="expression" priority="13" dxfId="3" stopIfTrue="1">
      <formula>COUNTA(P16:R52)&lt;&gt;COUNTIF(P16:R52,"&gt;=0")</formula>
    </cfRule>
  </conditionalFormatting>
  <conditionalFormatting sqref="Q10">
    <cfRule type="expression" priority="14" dxfId="3" stopIfTrue="1">
      <formula>COUNTA(Q16:R52)&lt;&gt;COUNTIF(Q16:R52,"&gt;=0")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7" r:id="rId1"/>
  <headerFooter alignWithMargins="0">
    <oddFooter>&amp;C2010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BIS-BRI-BIZ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CBMESCO</dc:creator>
  <cp:keywords/>
  <dc:description/>
  <cp:lastModifiedBy>u03653</cp:lastModifiedBy>
  <cp:lastPrinted>2009-09-07T12:18:36Z</cp:lastPrinted>
  <dcterms:created xsi:type="dcterms:W3CDTF">2000-03-23T14:24:07Z</dcterms:created>
  <dcterms:modified xsi:type="dcterms:W3CDTF">2010-09-01T08:36:04Z</dcterms:modified>
  <cp:category/>
  <cp:version/>
  <cp:contentType/>
  <cp:contentStatus/>
</cp:coreProperties>
</file>