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7.xml" ContentType="application/vnd.openxmlformats-officedocument.drawingml.chartshapes+xml"/>
  <Override PartName="/xl/drawings/drawing11.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8.xml" ContentType="application/vnd.openxmlformats-officedocument.drawingml.chartshapes+xml"/>
  <Override PartName="/xl/drawings/drawing19.xml" ContentType="application/vnd.openxmlformats-officedocument.drawingml.chartshapes+xml"/>
  <Override PartName="/xl/drawings/drawing14.xml" ContentType="application/vnd.openxmlformats-officedocument.drawingml.chartshapes+xml"/>
  <Override PartName="/xl/workbook.xml" ContentType="application/vnd.openxmlformats-officedocument.spreadsheetml.sheet.main+xml"/>
  <Override PartName="/xl/worksheets/sheet12.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charts/chart60.xml" ContentType="application/vnd.openxmlformats-officedocument.drawingml.chart+xml"/>
  <Override PartName="/xl/charts/chart59.xml" ContentType="application/vnd.openxmlformats-officedocument.drawingml.chart+xml"/>
  <Override PartName="/xl/drawings/drawing36.xml" ContentType="application/vnd.openxmlformats-officedocument.drawing+xml"/>
  <Override PartName="/xl/charts/chart56.xml" ContentType="application/vnd.openxmlformats-officedocument.drawingml.chart+xml"/>
  <Override PartName="/xl/drawings/drawing3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5.xml" ContentType="application/vnd.openxmlformats-officedocument.drawingml.chart+xml"/>
  <Override PartName="/xl/drawings/drawing34.xml" ContentType="application/vnd.openxmlformats-officedocument.drawing+xml"/>
  <Override PartName="/xl/charts/chart54.xml" ContentType="application/vnd.openxmlformats-officedocument.drawingml.chart+xml"/>
  <Override PartName="/xl/charts/chart42.xml" ContentType="application/vnd.openxmlformats-officedocument.drawingml.chart+xml"/>
  <Override PartName="/xl/drawings/drawing29.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1.xml" ContentType="application/vnd.openxmlformats-officedocument.drawingml.chart+xml"/>
  <Override PartName="/xl/drawings/drawing28.xml" ContentType="application/vnd.openxmlformats-officedocument.drawing+xml"/>
  <Override PartName="/xl/charts/chart40.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27.xml" ContentType="application/vnd.openxmlformats-officedocument.drawing+xml"/>
  <Override PartName="/xl/worksheets/sheet1.xml" ContentType="application/vnd.openxmlformats-officedocument.spreadsheetml.worksheet+xml"/>
  <Override PartName="/xl/drawings/drawing30.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33.xml" ContentType="application/vnd.openxmlformats-officedocument.drawing+xml"/>
  <Override PartName="/xl/charts/chart53.xml" ContentType="application/vnd.openxmlformats-officedocument.drawingml.chart+xml"/>
  <Override PartName="/xl/drawings/drawing32.xml" ContentType="application/vnd.openxmlformats-officedocument.drawing+xml"/>
  <Override PartName="/xl/charts/chart50.xml" ContentType="application/vnd.openxmlformats-officedocument.drawingml.chart+xml"/>
  <Override PartName="/xl/charts/chart49.xml" ContentType="application/vnd.openxmlformats-officedocument.drawingml.chart+xml"/>
  <Override PartName="/xl/drawings/drawing31.xml" ContentType="application/vnd.openxmlformats-officedocument.drawing+xml"/>
  <Override PartName="/xl/charts/chart48.xml" ContentType="application/vnd.openxmlformats-officedocument.drawingml.chart+xml"/>
  <Override PartName="/xl/charts/chart47.xml" ContentType="application/vnd.openxmlformats-officedocument.drawingml.chart+xml"/>
  <Override PartName="/xl/drawings/drawing26.xml" ContentType="application/vnd.openxmlformats-officedocument.drawing+xml"/>
  <Override PartName="/xl/charts/chart39.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13.xml" ContentType="application/vnd.openxmlformats-officedocument.drawingml.chart+xml"/>
  <Override PartName="/xl/worksheets/sheet11.xml" ContentType="application/vnd.openxmlformats-officedocument.spreadsheetml.worksheet+xml"/>
  <Override PartName="/xl/charts/chart14.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worksheets/sheet6.xml" ContentType="application/vnd.openxmlformats-officedocument.spreadsheetml.worksheet+xml"/>
  <Override PartName="/xl/drawings/drawing15.xml" ContentType="application/vnd.openxmlformats-officedocument.drawing+xml"/>
  <Override PartName="/xl/drawings/drawing12.xml" ContentType="application/vnd.openxmlformats-officedocument.drawing+xml"/>
  <Override PartName="/xl/worksheets/sheet8.xml" ContentType="application/vnd.openxmlformats-officedocument.spreadsheetml.worksheet+xml"/>
  <Override PartName="/xl/charts/chart16.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15.xml" ContentType="application/vnd.openxmlformats-officedocument.drawingml.chart+xml"/>
  <Override PartName="/xl/worksheets/sheet9.xml" ContentType="application/vnd.openxmlformats-officedocument.spreadsheetml.worksheet+xml"/>
  <Override PartName="/xl/charts/chart5.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charts/chart19.xml" ContentType="application/vnd.openxmlformats-officedocument.drawingml.chart+xml"/>
  <Override PartName="/xl/worksheets/sheet7.xml" ContentType="application/vnd.openxmlformats-officedocument.spreadsheetml.worksheet+xml"/>
  <Override PartName="/xl/charts/chart20.xml" ContentType="application/vnd.openxmlformats-officedocument.drawingml.chart+xml"/>
  <Override PartName="/xl/charts/chart28.xml" ContentType="application/vnd.openxmlformats-officedocument.drawingml.chart+xml"/>
  <Override PartName="/xl/charts/chart27.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5.xml" ContentType="application/vnd.openxmlformats-officedocument.drawingml.chart+xml"/>
  <Override PartName="/xl/drawings/drawing20.xml" ContentType="application/vnd.openxmlformats-officedocument.drawing+xml"/>
  <Override PartName="/xl/worksheets/sheet4.xml" ContentType="application/vnd.openxmlformats-officedocument.spreadsheetml.worksheet+xml"/>
  <Override PartName="/xl/charts/chart24.xml" ContentType="application/vnd.openxmlformats-officedocument.drawingml.chart+xml"/>
  <Override PartName="/xl/worksheets/sheet5.xml" ContentType="application/vnd.openxmlformats-officedocument.spreadsheetml.worksheet+xml"/>
  <Override PartName="/xl/drawings/drawing22.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5.xml" ContentType="application/vnd.openxmlformats-officedocument.drawingml.chart+xml"/>
  <Override PartName="/xl/drawings/drawing25.xml" ContentType="application/vnd.openxmlformats-officedocument.drawing+xml"/>
  <Override PartName="/xl/charts/chart34.xml" ContentType="application/vnd.openxmlformats-officedocument.drawingml.chart+xml"/>
  <Override PartName="/xl/charts/chart33.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charts/chart31.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theme/themeOverride1.xml" ContentType="application/vnd.openxmlformats-officedocument.themeOverride+xml"/>
  <Override PartName="/xl/charts/colors2.xml" ContentType="application/vnd.ms-office.chartcolorstyle+xml"/>
  <Override PartName="/xl/charts/chart21.xml" ContentType="application/vnd.openxmlformats-officedocument.drawingml.chart+xml"/>
  <Override PartName="/xl/charts/colors1.xml" ContentType="application/vnd.ms-office.chartcolorstyle+xml"/>
  <Override PartName="/xl/charts/style1.xml" ContentType="application/vnd.ms-office.chartstyle+xml"/>
  <Override PartName="/xl/drawings/drawing16.xml" ContentType="application/vnd.openxmlformats-officedocument.drawing+xml"/>
  <Override PartName="/xl/theme/themeOverride2.xml" ContentType="application/vnd.openxmlformats-officedocument.themeOverride+xml"/>
  <Override PartName="/xl/drawings/drawing17.xml" ContentType="application/vnd.openxmlformats-officedocument.drawing+xml"/>
  <Override PartName="/xl/charts/style2.xml" ContentType="application/vnd.ms-office.chartstyle+xml"/>
  <Override PartName="/xl/charts/chart22.xml" ContentType="application/vnd.openxmlformats-officedocument.drawingml.char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40" yWindow="105" windowWidth="14805" windowHeight="8010" tabRatio="878"/>
  </bookViews>
  <sheets>
    <sheet name="Graf III.1" sheetId="94" r:id="rId1"/>
    <sheet name="Graf III.2" sheetId="11" r:id="rId2"/>
    <sheet name="Graf III.3" sheetId="22" r:id="rId3"/>
    <sheet name="Graf III.4" sheetId="65" r:id="rId4"/>
    <sheet name="Tab III.1 Box" sheetId="19" r:id="rId5"/>
    <sheet name="Graf III.5" sheetId="21" r:id="rId6"/>
    <sheet name="Graf III.6" sheetId="93" r:id="rId7"/>
    <sheet name="Graf III.7" sheetId="92" r:id="rId8"/>
    <sheet name="Graf III.8" sheetId="81" r:id="rId9"/>
    <sheet name="Graf III.1 Box" sheetId="69" r:id="rId10"/>
    <sheet name="Graf III.2 Box" sheetId="70" r:id="rId11"/>
    <sheet name="Graf III.9" sheetId="71" r:id="rId12"/>
    <sheet name="Graf III.10" sheetId="72" r:id="rId13"/>
    <sheet name="Graf III.11" sheetId="73" r:id="rId14"/>
    <sheet name="Graf III.12" sheetId="74" r:id="rId15"/>
    <sheet name="Graf III.13" sheetId="75" r:id="rId16"/>
    <sheet name="Graf III.14" sheetId="76" r:id="rId17"/>
    <sheet name="Tab. III.1" sheetId="39" r:id="rId18"/>
    <sheet name="Graf III.15" sheetId="44" r:id="rId19"/>
    <sheet name="Graf III.16" sheetId="45" r:id="rId20"/>
    <sheet name="Graf III.17" sheetId="47" r:id="rId21"/>
    <sheet name="Graf III.18" sheetId="95" r:id="rId22"/>
    <sheet name="Graf III.19" sheetId="62" r:id="rId23"/>
    <sheet name="Graf III.20" sheetId="64" r:id="rId24"/>
    <sheet name="Graf III.21" sheetId="52" r:id="rId25"/>
    <sheet name="Graf III.22" sheetId="59" r:id="rId26"/>
    <sheet name="Graf III.23" sheetId="61" r:id="rId27"/>
    <sheet name="Graf III.24" sheetId="53" r:id="rId28"/>
    <sheet name="Graf III.25" sheetId="58" r:id="rId29"/>
    <sheet name="Graf III.26" sheetId="57" r:id="rId30"/>
  </sheets>
  <definedNames>
    <definedName name="_xlnm._FilterDatabase" localSheetId="22" hidden="1">'Graf III.19'!$J$4:$L$21</definedName>
  </definedNames>
  <calcPr calcId="162913"/>
</workbook>
</file>

<file path=xl/calcChain.xml><?xml version="1.0" encoding="utf-8"?>
<calcChain xmlns="http://schemas.openxmlformats.org/spreadsheetml/2006/main">
  <c r="J99" i="74" l="1"/>
  <c r="J82" i="74"/>
  <c r="J68" i="74"/>
  <c r="N13" i="71"/>
  <c r="Q12" i="71"/>
  <c r="N12" i="71"/>
  <c r="L12" i="71"/>
  <c r="N11" i="71"/>
  <c r="K11" i="71"/>
  <c r="K9" i="71"/>
  <c r="L7" i="71"/>
  <c r="K7" i="71"/>
  <c r="K6" i="71"/>
  <c r="L5" i="71"/>
  <c r="K4" i="71"/>
  <c r="M148" i="21"/>
  <c r="M147" i="21"/>
  <c r="M145" i="21"/>
  <c r="M144" i="21"/>
  <c r="M142" i="21"/>
  <c r="M141" i="21"/>
  <c r="M139" i="21"/>
  <c r="M138" i="21"/>
  <c r="M136" i="21"/>
  <c r="M135" i="21"/>
  <c r="M133" i="21"/>
  <c r="M132" i="21"/>
  <c r="M130" i="21"/>
  <c r="M129" i="21"/>
  <c r="M127" i="21"/>
  <c r="M126" i="21"/>
  <c r="M124" i="21"/>
  <c r="M123" i="21"/>
  <c r="M121" i="21"/>
  <c r="M120" i="21"/>
  <c r="M118" i="21"/>
  <c r="M117" i="21"/>
</calcChain>
</file>

<file path=xl/sharedStrings.xml><?xml version="1.0" encoding="utf-8"?>
<sst xmlns="http://schemas.openxmlformats.org/spreadsheetml/2006/main" count="979" uniqueCount="649">
  <si>
    <t>Meziroční změna 4Q 2018</t>
  </si>
  <si>
    <t>Meziroční změna 4Q 2017</t>
  </si>
  <si>
    <t>NPFA</t>
  </si>
  <si>
    <t>Penzijní fondy</t>
  </si>
  <si>
    <t>Investiční fondy</t>
  </si>
  <si>
    <t>Pojišťovny</t>
  </si>
  <si>
    <t>Banky</t>
  </si>
  <si>
    <t>Pramen: ČNB</t>
  </si>
  <si>
    <t>(v %)</t>
  </si>
  <si>
    <t>Dynamika růstu jednotlivých segmentů finančního sektoru</t>
  </si>
  <si>
    <t>Prům. meziroční změna 2014–2018</t>
  </si>
  <si>
    <t>Objem</t>
  </si>
  <si>
    <t>Požadavky Pilíře 1</t>
  </si>
  <si>
    <t>Dodatečné kapitálové požadavky dle Pilíře 2</t>
  </si>
  <si>
    <t>Rezerva pro krytí systémového rizika</t>
  </si>
  <si>
    <t>Bezpečnostní kapitálová rezerva</t>
  </si>
  <si>
    <t>Proticyklická rezerva</t>
  </si>
  <si>
    <t xml:space="preserve">Přebytek kapitálu </t>
  </si>
  <si>
    <t>Pillar 1 requirements</t>
  </si>
  <si>
    <t>Additional Pillar 2 capital requirements</t>
  </si>
  <si>
    <t>Systemic risk buffer</t>
  </si>
  <si>
    <t>Capital conservation buffer</t>
  </si>
  <si>
    <t>Countercyclical buffer</t>
  </si>
  <si>
    <t>Capital surplus</t>
  </si>
  <si>
    <t>Porovnání situace zemí využívajících čl. 458 CRR v oblasti rizikových vah v době notifikace a aktuální situace v ČR</t>
  </si>
  <si>
    <t>Země</t>
  </si>
  <si>
    <t>Belgie</t>
  </si>
  <si>
    <t>Finsko</t>
  </si>
  <si>
    <t>Švédsko</t>
  </si>
  <si>
    <t>Česká republika</t>
  </si>
  <si>
    <t>Notifikace</t>
  </si>
  <si>
    <t>červenec 2017</t>
  </si>
  <si>
    <t>srpen 2017</t>
  </si>
  <si>
    <t>květen 2018</t>
  </si>
  <si>
    <t>-</t>
  </si>
  <si>
    <t>Platnost opatření</t>
  </si>
  <si>
    <t>duben 2018</t>
  </si>
  <si>
    <t>leden 2018</t>
  </si>
  <si>
    <t>prosinec 2018</t>
  </si>
  <si>
    <t>3–13 %</t>
  </si>
  <si>
    <t>Dluh domácností k HDP</t>
  </si>
  <si>
    <t>Nadhodnocení cen nemovitostí</t>
  </si>
  <si>
    <t>N/A</t>
  </si>
  <si>
    <t>30–65 %</t>
  </si>
  <si>
    <t>Nad 10 %</t>
  </si>
  <si>
    <t>Růst hypotéčních úvěrů (meziročně)</t>
  </si>
  <si>
    <t>5–9 % (2014–2018)</t>
  </si>
  <si>
    <t>8,3 % (září 2018)</t>
  </si>
  <si>
    <t>Makroobezřetnostní opatření v oblasti nemovitostních expozic</t>
  </si>
  <si>
    <t>Ne</t>
  </si>
  <si>
    <t>Tvrdý limit LTV 85 % od 2010 + požadavek na amortizaci od 2016</t>
  </si>
  <si>
    <t>Opatření zaměřené na žadatele o úvěr (LTV, DTI/DSTI) od června 2015, resp. června 2017</t>
  </si>
  <si>
    <t>Využívání CCyB</t>
  </si>
  <si>
    <t>Aktuálně 2 % 
(2,5 % od září 2019)</t>
  </si>
  <si>
    <t>Pramen: ČNB, ESRB, EBA, národní autority, Eurostat, IMF</t>
  </si>
  <si>
    <t>NPLs as % of total loans</t>
  </si>
  <si>
    <t>NPL coverage ratio (rhs)</t>
  </si>
  <si>
    <t>Loan loss provisions rate</t>
  </si>
  <si>
    <t>Nevýkonné úvěry a opravné položky v domácím bankovním sektoru</t>
  </si>
  <si>
    <t>Datum</t>
  </si>
  <si>
    <t>Krytí nevýkonných úvěrů opravnými položkami (pravá osa)</t>
  </si>
  <si>
    <t xml:space="preserve"> </t>
  </si>
  <si>
    <t>Podnikové expozice</t>
  </si>
  <si>
    <t>Expozice vůči retailu zajištěné nem. (mimo SME)</t>
  </si>
  <si>
    <t>Ostatní expozice vůči retailu (mimo SME)</t>
  </si>
  <si>
    <t>Ostatní expozice</t>
  </si>
  <si>
    <t>Průměrné rizikové váhy a velikost nejvýznamnějších kategorií expozic s přístupem IRB</t>
  </si>
  <si>
    <t>Rizikové váhy - podnikové expozice (v %)</t>
  </si>
  <si>
    <t>Rizikové váhy - Expozice vůči retailu zajištěné nem. (v %)</t>
  </si>
  <si>
    <t>Rizikové váhy - spotřebitelské úvěry a ostatní expozice vůči retailu (v %)</t>
  </si>
  <si>
    <t>Rizikové váhy - vlády (v %)</t>
  </si>
  <si>
    <t>Rizikové váhy - Instituce (v %)</t>
  </si>
  <si>
    <t>IRB celkem</t>
  </si>
  <si>
    <t>Expozice vůči centrálním vládám a centrálním bankám</t>
  </si>
  <si>
    <t>Expozice vůči institucím</t>
  </si>
  <si>
    <t>Pozn.: Značky spojené čárami udávají velikost rizikových vah pro jednotlivé kategorie expozic (levá osa). Výška sloupců udává velikost expozice (pravá osa). Barevné označení značek odpovídá barevnému označení sloupců.</t>
  </si>
  <si>
    <t>Stupeň 1</t>
  </si>
  <si>
    <t>Stupeň 2</t>
  </si>
  <si>
    <t>Stupeň 3</t>
  </si>
  <si>
    <t>01/2018</t>
  </si>
  <si>
    <t>12/2018</t>
  </si>
  <si>
    <t>Pozn.: Grafické znázornění změn v úrovních měr krytí odpovídá jejich relativním změnám. Členění úvěrů za roky 2016 a 2017 odpovídá klasifikaci podle dřívějšího standardu IAS 39 na standardní, sledované a ztrátové úvěry. Nevýkonným úvěrům (NPL) odpovídají v rámci nově zavedeného účetního standardu IFRS 9 (k 1. 1. 2018) úvěry klasifikované ve stupni 3 – úvěry se znehodnocením.</t>
  </si>
  <si>
    <t>Struktura a míra krytí klientských úvěrů</t>
  </si>
  <si>
    <t xml:space="preserve">Míra krytí S1 (pravá osa) </t>
  </si>
  <si>
    <t>Míra krytí S2 (pravá osa)</t>
  </si>
  <si>
    <t>Míra krytí S3 (pravá osa)</t>
  </si>
  <si>
    <t>Vybrané ukazatele družstevních záložen</t>
  </si>
  <si>
    <t>(v %; družstevní záložny aktivní k 31. 12. 2018)</t>
  </si>
  <si>
    <t>4Q 2016</t>
  </si>
  <si>
    <t>4Q 2017</t>
  </si>
  <si>
    <t>4Q 2018</t>
  </si>
  <si>
    <t>včetně CREDITAS</t>
  </si>
  <si>
    <t>bez CREDITAS</t>
  </si>
  <si>
    <t>včetně MPÚ</t>
  </si>
  <si>
    <t>bez MPÚ</t>
  </si>
  <si>
    <t>Aktiva sektoru (v mld. Kč)</t>
  </si>
  <si>
    <t>Podíl klientských úvěrů se selháním</t>
  </si>
  <si>
    <t>Podíl likvidních aktiv na aktivech celkem</t>
  </si>
  <si>
    <t>Krytí úvěrů se selháním opravnými položkami</t>
  </si>
  <si>
    <t>Kapitálová přiměřenost Tier 1</t>
  </si>
  <si>
    <t>RoE</t>
  </si>
  <si>
    <t>Pozn: Účetní období v rámci segmentu družstevních záložen není pro všechny subjekty sjednocené, proto byly pro některé subjekty příslušné údaje anualizovány.</t>
  </si>
  <si>
    <t>Czech GBs</t>
  </si>
  <si>
    <t>Foreign GBs</t>
  </si>
  <si>
    <t>Domestic CBs</t>
  </si>
  <si>
    <t>Foreign CBs</t>
  </si>
  <si>
    <t>Domestic equity</t>
  </si>
  <si>
    <t>Foreign equity</t>
  </si>
  <si>
    <t>Real estate</t>
  </si>
  <si>
    <t>Bank deposits</t>
  </si>
  <si>
    <t>Total balance sheet assets</t>
  </si>
  <si>
    <t>Investiční aktiva domácích institucionálních investorů</t>
  </si>
  <si>
    <t>České SD</t>
  </si>
  <si>
    <t>Zahraniční SD</t>
  </si>
  <si>
    <t>Domácí KD</t>
  </si>
  <si>
    <t>Zahraniční KD</t>
  </si>
  <si>
    <t>Domácí akcie a účasti</t>
  </si>
  <si>
    <t>Zahraniční akcie a účasti</t>
  </si>
  <si>
    <t>Nemovitosti</t>
  </si>
  <si>
    <t>Vklady u bank</t>
  </si>
  <si>
    <t>(v mld. Kč)</t>
  </si>
  <si>
    <t>Investment funds</t>
  </si>
  <si>
    <t>Invest. fondy</t>
  </si>
  <si>
    <t>Pension funds</t>
  </si>
  <si>
    <t>Pozn.: SD = státní dluhopisy. KD = korporátní dluhopisy včetně hypotečních zástavních listů. Při výpočtu investičních aktiv byl u účastí v investičních fondech aplikován přímo či pomocí aproximace tzv. look-through přístup. To znamená, že tyto účasti byly přiřazeny ke kategoriím finančních aktiv (dluhopisy, akcie a účasti, nemovitosti) v závislosti na složení aktiv daného investičního fondu nebo jeho investičním zaměření.</t>
  </si>
  <si>
    <t>Investment assets of domestic institutional investors</t>
  </si>
  <si>
    <t>(CZK billions)</t>
  </si>
  <si>
    <t>Source: CNB</t>
  </si>
  <si>
    <t>Note: GBs = government bonds. CBs = corporate bonds including mortgage bonds. The look-through approach was applied directly or by means of approximation in the case of shares in investment funds. This means that these shares were assigned to financial asset categories (bonds, shares and other equity, real estate) depending on the asset composition or investment orientation of the investment fund concerned.</t>
  </si>
  <si>
    <t>Absolute impact (rhs)</t>
  </si>
  <si>
    <t>Absolutní dopad (pr. osa)</t>
  </si>
  <si>
    <t>Insurance companies</t>
  </si>
  <si>
    <t>Pozn.: SD = státní dluhopisy. KD = korporátní dluhopisy včetně hypotečních zástavních listů. Při výpočtu investičních aktiv byl u účastí v investičních fondech aplikován look-through přístup přímo či pomocí aproximace.</t>
  </si>
  <si>
    <t>Note: GBs = government bonds. CBs = corporate bonds including mortgage bonds. The look-through approach was applied directly or by means of approximation in the case of shares in investment funds.</t>
  </si>
  <si>
    <t>Přijaté prostředky</t>
  </si>
  <si>
    <t>Vyplacené prostředky</t>
  </si>
  <si>
    <t>Změna ceny aktiv a ostatní vlivy</t>
  </si>
  <si>
    <t>Změna hodnoty aktiv celkem</t>
  </si>
  <si>
    <t>Rozdíl přijatých a vyplacených prostředků</t>
  </si>
  <si>
    <t>Rozklad změny hodnoty aktiv investičních a penzijních fondů</t>
  </si>
  <si>
    <t>(v % celkových aktiv segmentů)</t>
  </si>
  <si>
    <t xml:space="preserve">   </t>
  </si>
  <si>
    <t>Pozn.: Hodnoty představují hrubé přijaté i vyplacené prostředky, tj. neočištěné o přesun prostředků mezi fondy.</t>
  </si>
  <si>
    <t>Poměr použitelného kapitálu k solventnostnímu kapitálovému požadavku pojišťoven</t>
  </si>
  <si>
    <t>Mezikvartilové rozpětí</t>
  </si>
  <si>
    <t>Medián</t>
  </si>
  <si>
    <t>Agregátní hodnota za sektor</t>
  </si>
  <si>
    <t>Regulatorní minimum</t>
  </si>
  <si>
    <t>Podíl likvidních aktiv a úvěrových zdrojů investičních fondů</t>
  </si>
  <si>
    <t>Podíl rychle likvidních aktiv</t>
  </si>
  <si>
    <t>Podíl vkladů u bank splatných na požádání</t>
  </si>
  <si>
    <t>Podíl úvěrových zdrojů (pravá osa)</t>
  </si>
  <si>
    <t>(v % aktiv)</t>
  </si>
  <si>
    <t>Pozn.: Rychle likvidní aktiva zahrnují oběživo, pohledávky splatné na požádání (včetně bankovních vkladů) a státní dluhopisy. Podíl rychle likvidních aktiv je vztažen k fondům kolektivního investování, podíl úvěrových zdrojů je vztažen ke všem investičním fondům.</t>
  </si>
  <si>
    <t>Exposures to banks</t>
  </si>
  <si>
    <t>Exposures to insurance companies</t>
  </si>
  <si>
    <t>Exposures to IPFCs</t>
  </si>
  <si>
    <t>Exposures to OFIs</t>
  </si>
  <si>
    <t>Podíl expozic vůči domácím finančním protistranám</t>
  </si>
  <si>
    <t>Expozice vůči bankám</t>
  </si>
  <si>
    <t>Expozice vůči pojišťovnám</t>
  </si>
  <si>
    <t>Expozice vůči IPFS</t>
  </si>
  <si>
    <t>Expozice vůči OFZ</t>
  </si>
  <si>
    <t>(v % finančních aktiv a pasiv segmentů)</t>
  </si>
  <si>
    <t>A</t>
  </si>
  <si>
    <t>L</t>
  </si>
  <si>
    <t>P</t>
  </si>
  <si>
    <t>IPFS</t>
  </si>
  <si>
    <t>Pozn.: A = aktiva, P = pasiva. IPFS = Investiční a penzijní fondy a společnosti. Segment ostatních finančních zprostředkovatelů (OFZ) zahrnuje zejména NPFA a nebankovní obchodníky s cennými papíry. Hodnoty jsou vždy ke konci daného roku.</t>
  </si>
  <si>
    <t>OFZ</t>
  </si>
  <si>
    <t>Share of exposures to domestic financial counterparties</t>
  </si>
  <si>
    <t>12/15</t>
  </si>
  <si>
    <t>12/16</t>
  </si>
  <si>
    <t>12/17</t>
  </si>
  <si>
    <t>Provázanost ve vztahu k zahraničí</t>
  </si>
  <si>
    <t>Pohledávky za ovládajícími osobami</t>
  </si>
  <si>
    <t>(v % regulatorního kapitálu domácích bank; pravá osa: v mld. Kč)</t>
  </si>
  <si>
    <t>Závazky vůči ovládajícím osobám</t>
  </si>
  <si>
    <t>Záruky vydané za ovládajícími osobami</t>
  </si>
  <si>
    <t>Záruky přijaté od ovládajících osob</t>
  </si>
  <si>
    <t>Čistá dluhová pozice bank vůči ovládajícím osobám</t>
  </si>
  <si>
    <t>Pramen: Povinné informace k uveřejnění podle vyhlášky 123/2007 a vyhlášky 163/2014, výroční zprávy bank, ČNB</t>
  </si>
  <si>
    <t>Pozn.: Graf znázorňuje agregátní úvěrovou propojenost pěti největších domácích bank ve vztahu k jejich matkám. Čistá dluhová pozice bankovního sektoru představuje čistou celkovou pozici všech bank vůči všem nerezidentům bez započtení účastí.</t>
  </si>
  <si>
    <t>Claims on controlled entities</t>
  </si>
  <si>
    <t>Pohledávky za ovládanými osobami</t>
  </si>
  <si>
    <t>(v % regulatorního kapitálu domácích mateřských bank)</t>
  </si>
  <si>
    <t>Liabilities to controlled entities</t>
  </si>
  <si>
    <t>Závazky vůči ovládaným osobám</t>
  </si>
  <si>
    <t>Záruky vydané za ovládanými osobami</t>
  </si>
  <si>
    <t>Záruky přijaté od ovládaných osob</t>
  </si>
  <si>
    <t>Čistá dluhová pozice</t>
  </si>
  <si>
    <t>Pramen: Povinné informace k uveřejnění podle vyhlášky 123/2007 a vyhlášky 163/2014</t>
  </si>
  <si>
    <t>Source: Obligatory information to be disclosed pursuant to Decree No. 123/2007 and Decree No. 163/2014</t>
  </si>
  <si>
    <t xml:space="preserve">Pozn.: Graf znázorňuje agregátní propojenost největších domácích bank, tj. České spořitelny, ČSOB (mimo Hypotéční banky), Komerční banky a Raiffeisenbank. Unicredit Bank je zahrnuta pouze v obdobích, kdy ovládala subjekty. </t>
  </si>
  <si>
    <t>Other loans</t>
  </si>
  <si>
    <t>Loans to non-financial corporations</t>
  </si>
  <si>
    <t>Consumer loans to households</t>
  </si>
  <si>
    <t>Market share of NFCELs – loans to NFCs (rhs)</t>
  </si>
  <si>
    <t>Market share of NFCELs – consumer loans (rhs)</t>
  </si>
  <si>
    <t>NFCELs independent of bank group – market share (rhs)</t>
  </si>
  <si>
    <t>Půjčky nebankovních poskytovatelů financování aktiv</t>
  </si>
  <si>
    <t>Ostatní půjčky</t>
  </si>
  <si>
    <t>Půjčky nefinančním podnikům</t>
  </si>
  <si>
    <t>Půjčky domácnostem na spotřebu</t>
  </si>
  <si>
    <t>Tržní podíl NPFA – půjčky nefinančním podnikům (pr. osa)</t>
  </si>
  <si>
    <t>Tržní podíl NPFA – půjčky domácnostem na spotř. (pr. osa)</t>
  </si>
  <si>
    <t>NPFA nezávislí na bankovní skupině – tržní podíl (pr. osa)</t>
  </si>
  <si>
    <t>(stav úvěrů v mld. Kč; pravá osa: v %)</t>
  </si>
  <si>
    <t>Loans provided by non-bank financial corporations engaged in lending</t>
  </si>
  <si>
    <t>Note: Market share of NFCELs in total loans provided to residents by banks and NFCELs combined. The market share of independent NFCELs relates solely to loans to residents provided by all NFCELs.</t>
  </si>
  <si>
    <t>12/2016 – NPFA</t>
  </si>
  <si>
    <t>12/2017 – NPFA</t>
  </si>
  <si>
    <t>12/2018 – NPFA</t>
  </si>
  <si>
    <t>12/2018 – banky</t>
  </si>
  <si>
    <t>Households</t>
  </si>
  <si>
    <t xml:space="preserve">Domácnosti </t>
  </si>
  <si>
    <t>Non-financial corporations</t>
  </si>
  <si>
    <t>Nefinanční podniky</t>
  </si>
  <si>
    <t>Pramen: CBCB, CNCB, SOLUS, ČNB</t>
  </si>
  <si>
    <t>(%)</t>
  </si>
  <si>
    <t>Source: CBCB, CNCB, SOLUS, CNB</t>
  </si>
  <si>
    <t>Pozn.: Míra selhání úvěrů poskytnutých NPFA domácnostem je spočtena jako průměr z dat z NRKI a SOLUS. Pro nebankovní úvěry nefinančním podnikům je využit pouze NRKI. U domácností se jedná o úvěry na spotřebu.</t>
  </si>
  <si>
    <t>Počet účastníků 3. pilíře</t>
  </si>
  <si>
    <t>Průměrná výše příspěvku (pravá osa)</t>
  </si>
  <si>
    <t>Vývoj počtu účastníků a průměrného příspěvku v 3. penzijním pilíři</t>
  </si>
  <si>
    <t>2008</t>
  </si>
  <si>
    <t>2009</t>
  </si>
  <si>
    <t>2010</t>
  </si>
  <si>
    <t>2011</t>
  </si>
  <si>
    <t>2012</t>
  </si>
  <si>
    <t>2013</t>
  </si>
  <si>
    <t>2014</t>
  </si>
  <si>
    <t>2015</t>
  </si>
  <si>
    <t>(v % celkových aktiv TF)</t>
  </si>
  <si>
    <t>B</t>
  </si>
  <si>
    <t>C</t>
  </si>
  <si>
    <t>D</t>
  </si>
  <si>
    <t>E</t>
  </si>
  <si>
    <t>F</t>
  </si>
  <si>
    <t>G</t>
  </si>
  <si>
    <t>H</t>
  </si>
  <si>
    <t>Příspěvek proticyklické kapitálové rezervy</t>
  </si>
  <si>
    <t>Příspěvek bezpečnostní kapitálové rezervy</t>
  </si>
  <si>
    <t>Příspěvek rezervy ke krytí systémového rizika</t>
  </si>
  <si>
    <t>Příspěvek přebytku kapitálu</t>
  </si>
  <si>
    <t>Příspěvek mikroobezřetnostních požadavků</t>
  </si>
  <si>
    <t>Pákový poměr (Tier 1/celková aktiva)</t>
  </si>
  <si>
    <t>Pozn.: Z důvodu nedostupnosti dat v delší časové řadě obsahuje jmenovatel pákového poměru celková aktiva (včetně expozic vůči ČNB), přebytek kapitálu je tvořen celkovým kapitálem (nikoliv pouze kapitálem Tier 1).</t>
  </si>
  <si>
    <t>Predikce vývoje HDP dle scénáře omezené predikční schopnosti</t>
  </si>
  <si>
    <t>Vývoj HDP dle scénáře</t>
  </si>
  <si>
    <t>Očekávání T0</t>
  </si>
  <si>
    <t>Očekávání T1</t>
  </si>
  <si>
    <t>Očekávání T2</t>
  </si>
  <si>
    <t>Očekávání T3</t>
  </si>
  <si>
    <t>Očekávání T4</t>
  </si>
  <si>
    <t>Očekávání T5</t>
  </si>
  <si>
    <t>Očekávání T6</t>
  </si>
  <si>
    <t>Očekávání T7</t>
  </si>
  <si>
    <t>Očekávání T8</t>
  </si>
  <si>
    <t>Očekávání T9</t>
  </si>
  <si>
    <t>Očekávání t+6</t>
  </si>
  <si>
    <t>Očekávání T11</t>
  </si>
  <si>
    <t>Očekávání T12</t>
  </si>
  <si>
    <t>Očekávání T13</t>
  </si>
  <si>
    <t>Očekávání T14</t>
  </si>
  <si>
    <t>Očekávání T15</t>
  </si>
  <si>
    <t>Očekávání T16</t>
  </si>
  <si>
    <t>Očekávání T17</t>
  </si>
  <si>
    <t>Očekávání T18</t>
  </si>
  <si>
    <t>Očekávání T19</t>
  </si>
  <si>
    <t>Očekávání T20</t>
  </si>
  <si>
    <t>Dekompozice rentability aktiv</t>
  </si>
  <si>
    <t>Úrokový zisk</t>
  </si>
  <si>
    <t>Výnosy z poplatků a provizí</t>
  </si>
  <si>
    <t>Zisk z finančního přecenění</t>
  </si>
  <si>
    <t>Výnosy z dividend</t>
  </si>
  <si>
    <t>Správní, provozní náklady a odpisy</t>
  </si>
  <si>
    <t>Ztráty ze znehodnocení a tvorba rezerv</t>
  </si>
  <si>
    <t>Ostatní náklady/výnosy</t>
  </si>
  <si>
    <t>Daň</t>
  </si>
  <si>
    <t>Rentabilita aktiv</t>
  </si>
  <si>
    <t>Úrokové výnosy</t>
  </si>
  <si>
    <t>Úrokové náklady</t>
  </si>
  <si>
    <t>Dekompozice úrokového zisku</t>
  </si>
  <si>
    <t>(čtvrtletní příspěvek v mld. Kč)</t>
  </si>
  <si>
    <t>Domácnosti na spotřebu (pravá osa)</t>
  </si>
  <si>
    <t>Domácnosti na bydlení</t>
  </si>
  <si>
    <t>Celkem</t>
  </si>
  <si>
    <t>Průměrná sazba na vkladech</t>
  </si>
  <si>
    <t>2T repo sazba</t>
  </si>
  <si>
    <t>Housing loans</t>
  </si>
  <si>
    <t>Total</t>
  </si>
  <si>
    <t>Pozn.: Marže jsou spočítány jako úvěrové sazby pro dané sektory mínus průměrná depozitní sazba. Položka nefinanční podniky nezahrnuje revolvingové úvěry a kreditní karty.</t>
  </si>
  <si>
    <t>Meziroční změna depozitních sazeb v porovnání se změnou 2T repo sazby</t>
  </si>
  <si>
    <t>Změna objemu vkladů (pravá osa)</t>
  </si>
  <si>
    <t>Ztráty ze znehodnocení k aktivům celkem</t>
  </si>
  <si>
    <t>Ztráty ze znehodnocení ke klientským úvěrům</t>
  </si>
  <si>
    <t>Vklady / úvěry (klientské) (pravá osa)</t>
  </si>
  <si>
    <t>Rychle likvidní aktiva / celková aktiva</t>
  </si>
  <si>
    <t>Závazky splatné na požádání / celkové závazky</t>
  </si>
  <si>
    <t>Rychle likvidní aktiva / klientské vklady</t>
  </si>
  <si>
    <t>Struktura a míra krytí úvěrů domácnostem</t>
  </si>
  <si>
    <t>Struktura a míra krytí úvěrů nefinančním podnikům</t>
  </si>
  <si>
    <t>Úrokové marže domácích bank z nových úvěrů</t>
  </si>
  <si>
    <t>Velké banky</t>
  </si>
  <si>
    <t>Střední banky</t>
  </si>
  <si>
    <t>Malé banky</t>
  </si>
  <si>
    <t>Pobočky zahraničních bank</t>
  </si>
  <si>
    <t>Stavební spořitelny</t>
  </si>
  <si>
    <t xml:space="preserve">Struktura kapitálových požadavků v domácím bankovním sektoru </t>
  </si>
  <si>
    <t>(v %; pravá osa: v bil. Kč)</t>
  </si>
  <si>
    <t>Kombinovaný kapitálový přebytek PS</t>
  </si>
  <si>
    <t>Pozn.: Písmena značí jednotlivé společnosti. Kombinovaný kapitálový přebytek je součtem kapitálového přebytku (tj. rozdílu kapitálu a kapitálového požadavku) PS a "kapitálu" (tj. rozdílu mezi aktivy a závazky) TF. Jeho kladnou hodnotu lze interpretovat jako procentní velikost šoku do aktiv TF, který by vedl k poklesu kapitálu PS až na úroveň kapitálového požadavku.</t>
  </si>
  <si>
    <t>Number of participants</t>
  </si>
  <si>
    <t>12/18</t>
  </si>
  <si>
    <t>06/18</t>
  </si>
  <si>
    <t xml:space="preserve">Pozn.: Z důvodu částečného překryvu požadavků bezpečnostní kapitálové rezervy s požadavkem Pilíře 2 jsou od července 2014 požadavky Pilíře 2 očišteny o požadavky vyplývající ze zátěžových testů prováděných pro účely dohledu. Predikce přebytku kapitálu pro rok 2019 předpokládá konstantní úroveň rizikových vah, rizikové expozice jsou spočteny na základě předpokladů bank o budoucích úvěrech, které banky reportují do výkazu "Plány financování banky" (FPSIFE10). </t>
  </si>
  <si>
    <t>03/19</t>
  </si>
  <si>
    <t>Změna sazby netermínované</t>
  </si>
  <si>
    <t>Změna sazby termínované</t>
  </si>
  <si>
    <t>Provázanost v rámci domácích bankovních skupin</t>
  </si>
  <si>
    <t>Interconnectedness in domestic bank groups</t>
  </si>
  <si>
    <t>Graf III.1</t>
  </si>
  <si>
    <t>Year-on-year change 2017 Q4</t>
  </si>
  <si>
    <t>NFCELs</t>
  </si>
  <si>
    <t>Banks</t>
  </si>
  <si>
    <t>Suma</t>
  </si>
  <si>
    <t>Chart III.1</t>
  </si>
  <si>
    <t>Rates of growth of segments of the financial sector</t>
  </si>
  <si>
    <t xml:space="preserve">Pozn.: NPFA = nebankovní poskytovatelé financování aktiv. Číslo u svislé základny udává celkový objem aktiv ke konci roku 2018 v mld. Kč. Bankovní sektor zahrnuje i segment družstevních záložen. </t>
  </si>
  <si>
    <t>Vklady tuzemských bank u ČNB (pr.osa)</t>
  </si>
  <si>
    <t>Čistá dluhová pozice bankovního sektoru vůči zahraničí (pr. osa)</t>
  </si>
  <si>
    <t>Pozn.: Uvedená hodnota představuje podíl daného typu výnosu či nákladu k úrovni aktiv. Červená vzorková výplň představuje výši ztrát ze znehodnocení ke čtvrtému čtvrtletí 2009 (nejvyšší úroveň ztrát ze znehodnocení za sledované období) a její případný dopad na rentabilitu aktiv ve čtvrtém čtvrtletí 2018. Zelená vzorková výplň značí podíl úrokového zisku z expozic vůči centrální bance.</t>
  </si>
  <si>
    <t>06/19</t>
  </si>
  <si>
    <t>Pomocný sloupec</t>
  </si>
  <si>
    <t>Pozn.: Do výpočtu nejsou zahrnuty pobočky zahraničních pojišťoven a Exportní garanční a pojišťovací společnost.</t>
  </si>
  <si>
    <t>(v mil.; pravá osa: v Kč měsíčně)</t>
  </si>
  <si>
    <t>Pozn.: Tržní podíl NPFA je vztažen k celkovým úvěrům rezidentům poskytnutým bankami a nebankovními zprostředkovateli. Tržní podíl nezávislých NPFA je vztažen pouze k úvěrům rezidentům poskytnutým všemi NPFA.</t>
  </si>
  <si>
    <t>OP dle IAS 39</t>
  </si>
  <si>
    <t>OP dle IFRS9 (omezená predikční schopnost)</t>
  </si>
  <si>
    <t>Zisk dle IFRS9 (omezená predikční schopnost, pravá osa)</t>
  </si>
  <si>
    <t>Zisk dle IAS 39 (pravá osa)</t>
  </si>
  <si>
    <t>3M míra selhání úvěrů poskytnutých NPFA a bankami</t>
  </si>
  <si>
    <t>Graf III.2</t>
  </si>
  <si>
    <t>Graf III.3</t>
  </si>
  <si>
    <t>Graf III.4</t>
  </si>
  <si>
    <t>Tab III.1 Box</t>
  </si>
  <si>
    <t>Graf III.5</t>
  </si>
  <si>
    <t>Graf III.6</t>
  </si>
  <si>
    <t>Graf III.7</t>
  </si>
  <si>
    <t>Graf III.8</t>
  </si>
  <si>
    <t>Graf III.1 Box</t>
  </si>
  <si>
    <t>Graf III.2 Box</t>
  </si>
  <si>
    <t>Graf III.9</t>
  </si>
  <si>
    <t>Graf III.10</t>
  </si>
  <si>
    <t>Graf III.11</t>
  </si>
  <si>
    <t>Graf III.12</t>
  </si>
  <si>
    <t>Graf III.13</t>
  </si>
  <si>
    <t>Graf III.14</t>
  </si>
  <si>
    <t>Tab. III.1</t>
  </si>
  <si>
    <t>Graf III.15</t>
  </si>
  <si>
    <t>Graf III.16</t>
  </si>
  <si>
    <t>Graf III.17</t>
  </si>
  <si>
    <t>Graf III.18</t>
  </si>
  <si>
    <t>Graf III.19</t>
  </si>
  <si>
    <t>Graf III.20</t>
  </si>
  <si>
    <t>Graf III.21</t>
  </si>
  <si>
    <t>Graf III.22</t>
  </si>
  <si>
    <t>Chart III.22</t>
  </si>
  <si>
    <t>Graf III.23</t>
  </si>
  <si>
    <t>Chart III.23</t>
  </si>
  <si>
    <t>Chart III.24</t>
  </si>
  <si>
    <t>Graf III.24</t>
  </si>
  <si>
    <t>IPFC</t>
  </si>
  <si>
    <t>OFI</t>
  </si>
  <si>
    <t>Graf III.25</t>
  </si>
  <si>
    <t>Graf III.26</t>
  </si>
  <si>
    <t>Pozn.: Počet účastníků zahrnuje účastníky v transformovaných a účastnických fondech. Příspěvky zahrnují příspěvky účastníka, zaměstnavatele i státní podporu. Příspěvky jsou průměrovány za poslední 4 čtvrtletí a jsou vztaženy k průměrnému počtu účastníků za tato čtvrtletí.</t>
  </si>
  <si>
    <t>Podíl nevýkonných úvěrů na celkových úvěrech</t>
  </si>
  <si>
    <t>Podíl opravných položek na celkových úvěrech</t>
  </si>
  <si>
    <r>
      <t>Expozice vůči centrální bance</t>
    </r>
    <r>
      <rPr>
        <sz val="8"/>
        <color theme="0"/>
        <rFont val="Arial"/>
        <family val="2"/>
        <charset val="238"/>
      </rPr>
      <t xml:space="preserve"> (pravá osa)</t>
    </r>
  </si>
  <si>
    <t>Year-on-year change 2018 Q4</t>
  </si>
  <si>
    <t>Average year-on-year change 2014–2018</t>
  </si>
  <si>
    <t>Note: NFCELs = non-bank financial corporations engaged in lending. The figure next to the segment name denotes total assets as of the end of 2018 in CZK billions. The banking sector also includes credit unions.</t>
  </si>
  <si>
    <t xml:space="preserve">Note: Due to partial overlap of the capital conservation buffer requirements with the Pillar 2 requirement, the Pillar 2 requirements have since July 2014 been adjusted for the requirements arising from the stress tests conducted for supervisory purposes. The capital surplus prediction for 2019 assumes constant risk weights. Risky exposures are calculated on the basis of banks' assumptions about future loans, which banks report in the statement "Bank financing plans" (FPSIFE10). </t>
  </si>
  <si>
    <t>Chart III.2</t>
  </si>
  <si>
    <t>Structure of capital requirements in the domestic banking sector</t>
  </si>
  <si>
    <t>Risk weights – corporate exposures (%)</t>
  </si>
  <si>
    <t>Risk weights – retail exposures secured by real estate property (%)</t>
  </si>
  <si>
    <t>Risk weights – consumer credit and other retail exposures (%)</t>
  </si>
  <si>
    <t>Risk weights – governments (%)</t>
  </si>
  <si>
    <t>Risk weights – institutions (%)</t>
  </si>
  <si>
    <t>IRB total</t>
  </si>
  <si>
    <t>Corporate exposures</t>
  </si>
  <si>
    <t>Retail exposures secured by property (non-SME)</t>
  </si>
  <si>
    <t>Other retail exposures (non-SME)</t>
  </si>
  <si>
    <t>Exposures to central governments and central banks</t>
  </si>
  <si>
    <t>Exposures to institutions</t>
  </si>
  <si>
    <t>Other exposures</t>
  </si>
  <si>
    <t>Average risk weights and size of the main categories of exposures under the IRB approach</t>
  </si>
  <si>
    <t>Chart III.3</t>
  </si>
  <si>
    <t>(%; right-hand scale: CZK trillions)</t>
  </si>
  <si>
    <t>Note: The points connected by lines denote the level of the risk weights for individual categories of exposures (left-hand scale). The height of the columns denotes the size of the exposure (right-hand scale). The colour coding of the points corresponds to the colour coding of the columns.</t>
  </si>
  <si>
    <t>Chart III.4</t>
  </si>
  <si>
    <t>Note: Due to unavailability of data in a longer time series, the denominator of the leverage ratio contains total assets (including exposures to the CNB) and the capital surplus consists of total capital (not just Tier 1 capital).</t>
  </si>
  <si>
    <t>Exposures to the central bank (CZK billion, rhs)</t>
  </si>
  <si>
    <t>Leverage ratio (Tier 1/total assets)</t>
  </si>
  <si>
    <t>Contribution of countercyclical capital buffer</t>
  </si>
  <si>
    <t>Contribution of capital conservation buffer</t>
  </si>
  <si>
    <t>Contribution of systemic risk buffer</t>
  </si>
  <si>
    <t>Contribution of capital surplus</t>
  </si>
  <si>
    <t>Contribution of microprudential requirements</t>
  </si>
  <si>
    <r>
      <rPr>
        <b/>
        <sz val="10"/>
        <color theme="1"/>
        <rFont val="Arial"/>
        <family val="2"/>
        <charset val="238"/>
      </rPr>
      <t>Table III.1 Box</t>
    </r>
  </si>
  <si>
    <t>Comparison of the situation in countries applying Article 458 of the CRR in the risk weight area at the time of notification with the current situation in the Czech Republic</t>
  </si>
  <si>
    <r>
      <rPr>
        <b/>
        <sz val="10"/>
        <color rgb="FF000000"/>
        <rFont val="Arial"/>
        <family val="2"/>
        <charset val="238"/>
      </rPr>
      <t>Country</t>
    </r>
  </si>
  <si>
    <r>
      <rPr>
        <b/>
        <sz val="10"/>
        <color rgb="FF000000"/>
        <rFont val="Arial"/>
        <family val="2"/>
        <charset val="238"/>
      </rPr>
      <t>Belgium</t>
    </r>
  </si>
  <si>
    <r>
      <rPr>
        <b/>
        <sz val="10"/>
        <color rgb="FF000000"/>
        <rFont val="Arial"/>
        <family val="2"/>
        <charset val="238"/>
      </rPr>
      <t>Finland</t>
    </r>
  </si>
  <si>
    <r>
      <rPr>
        <b/>
        <sz val="10"/>
        <color rgb="FF000000"/>
        <rFont val="Arial"/>
        <family val="2"/>
        <charset val="238"/>
      </rPr>
      <t>Sweden</t>
    </r>
  </si>
  <si>
    <r>
      <rPr>
        <b/>
        <sz val="10"/>
        <color rgb="FF000000"/>
        <rFont val="Arial"/>
        <family val="2"/>
        <charset val="238"/>
      </rPr>
      <t>Czech Republic</t>
    </r>
  </si>
  <si>
    <r>
      <rPr>
        <sz val="10"/>
        <color rgb="FF000000"/>
        <rFont val="Arial"/>
        <family val="2"/>
        <charset val="238"/>
      </rPr>
      <t>Notification</t>
    </r>
  </si>
  <si>
    <r>
      <rPr>
        <sz val="10"/>
        <color rgb="FF000000"/>
        <rFont val="Arial"/>
        <family val="2"/>
        <charset val="238"/>
      </rPr>
      <t>July 2017</t>
    </r>
  </si>
  <si>
    <r>
      <rPr>
        <sz val="10"/>
        <color rgb="FF000000"/>
        <rFont val="Arial"/>
        <family val="2"/>
        <charset val="238"/>
      </rPr>
      <t>August 2017</t>
    </r>
  </si>
  <si>
    <r>
      <rPr>
        <sz val="10"/>
        <color rgb="FF000000"/>
        <rFont val="Arial"/>
        <family val="2"/>
        <charset val="238"/>
      </rPr>
      <t>May 2018</t>
    </r>
  </si>
  <si>
    <r>
      <rPr>
        <sz val="10"/>
        <color rgb="FF000000"/>
        <rFont val="Arial"/>
        <family val="2"/>
        <charset val="238"/>
      </rPr>
      <t>-</t>
    </r>
  </si>
  <si>
    <r>
      <rPr>
        <sz val="10"/>
        <color rgb="FF000000"/>
        <rFont val="Arial"/>
        <family val="2"/>
        <charset val="238"/>
      </rPr>
      <t>Effect of measures</t>
    </r>
  </si>
  <si>
    <r>
      <rPr>
        <sz val="10"/>
        <color rgb="FF000000"/>
        <rFont val="Arial"/>
        <family val="2"/>
        <charset val="238"/>
      </rPr>
      <t>April 2018</t>
    </r>
  </si>
  <si>
    <r>
      <rPr>
        <sz val="10"/>
        <color rgb="FF000000"/>
        <rFont val="Arial"/>
        <family val="2"/>
        <charset val="238"/>
      </rPr>
      <t>January 2018</t>
    </r>
  </si>
  <si>
    <r>
      <rPr>
        <sz val="10"/>
        <color rgb="FF000000"/>
        <rFont val="Arial"/>
        <family val="2"/>
        <charset val="238"/>
      </rPr>
      <t>December 2018</t>
    </r>
  </si>
  <si>
    <t>IRB risk weights for exposures secured by residential property at the time of notification</t>
  </si>
  <si>
    <t>9.7%</t>
  </si>
  <si>
    <t>3–13%</t>
  </si>
  <si>
    <t>Household debt/GDP</t>
  </si>
  <si>
    <t>60.9%</t>
  </si>
  <si>
    <t>65.7%</t>
  </si>
  <si>
    <t>88.2%</t>
  </si>
  <si>
    <t>31.4%</t>
  </si>
  <si>
    <t>Growth in property transaction prices (year on year, 4-year average)</t>
  </si>
  <si>
    <t>1.2%</t>
  </si>
  <si>
    <t>0.3%</t>
  </si>
  <si>
    <t>9.4%</t>
  </si>
  <si>
    <t>6.3%</t>
  </si>
  <si>
    <r>
      <rPr>
        <sz val="10"/>
        <color rgb="FF000000"/>
        <rFont val="Arial"/>
        <family val="2"/>
        <charset val="238"/>
      </rPr>
      <t>Property price overvaluation</t>
    </r>
  </si>
  <si>
    <r>
      <rPr>
        <sz val="10"/>
        <color rgb="FF000000"/>
        <rFont val="Arial"/>
        <family val="2"/>
        <charset val="238"/>
      </rPr>
      <t>N/A</t>
    </r>
  </si>
  <si>
    <r>
      <rPr>
        <sz val="10"/>
        <color rgb="FF000000"/>
        <rFont val="Arial"/>
        <family val="2"/>
        <charset val="238"/>
      </rPr>
      <t>30–65%</t>
    </r>
  </si>
  <si>
    <r>
      <rPr>
        <sz val="10"/>
        <color rgb="FF000000"/>
        <rFont val="Arial"/>
        <family val="2"/>
        <charset val="238"/>
      </rPr>
      <t>Over 10%</t>
    </r>
  </si>
  <si>
    <r>
      <rPr>
        <sz val="10"/>
        <color rgb="FF000000"/>
        <rFont val="Arial"/>
        <family val="2"/>
        <charset val="238"/>
      </rPr>
      <t>Growth in mortgage loans (year on year)</t>
    </r>
  </si>
  <si>
    <t>5.3%</t>
  </si>
  <si>
    <r>
      <rPr>
        <sz val="10"/>
        <color rgb="FF000000"/>
        <rFont val="Arial"/>
        <family val="2"/>
        <charset val="238"/>
      </rPr>
      <t>5–9% (2014–2018)</t>
    </r>
  </si>
  <si>
    <r>
      <rPr>
        <sz val="10"/>
        <rFont val="Arial"/>
        <family val="2"/>
        <charset val="238"/>
      </rPr>
      <t>8.3% (September 2018)</t>
    </r>
  </si>
  <si>
    <r>
      <rPr>
        <sz val="10"/>
        <color rgb="FF000000"/>
        <rFont val="Arial"/>
        <family val="2"/>
        <charset val="238"/>
      </rPr>
      <t>Macroprudential measures in the area of real estate exposures</t>
    </r>
  </si>
  <si>
    <r>
      <rPr>
        <sz val="10"/>
        <color rgb="FF000000"/>
        <rFont val="Arial"/>
        <family val="2"/>
        <charset val="238"/>
      </rPr>
      <t>No</t>
    </r>
  </si>
  <si>
    <t>Hard LTV limit of 90% (95% for first time buyers) since 2016</t>
  </si>
  <si>
    <t>Hard LTV limit of 85% since 2010 + amortisation requirement since 2016</t>
  </si>
  <si>
    <r>
      <rPr>
        <sz val="10"/>
        <color rgb="FF000000"/>
        <rFont val="Arial"/>
        <family val="2"/>
        <charset val="238"/>
      </rPr>
      <t>Measure focused on loan applicants (LTV, DTI/DSTI) since June 2015 and June 2017 respectively</t>
    </r>
  </si>
  <si>
    <r>
      <rPr>
        <sz val="10"/>
        <color rgb="FF000000"/>
        <rFont val="Arial"/>
        <family val="2"/>
        <charset val="238"/>
      </rPr>
      <t>Use of CCyB</t>
    </r>
  </si>
  <si>
    <r>
      <rPr>
        <sz val="10"/>
        <color rgb="FF000000"/>
        <rFont val="Arial"/>
        <family val="2"/>
        <charset val="238"/>
      </rPr>
      <t>Currently 2% 
(2.5% from September 2019)</t>
    </r>
  </si>
  <si>
    <r>
      <rPr>
        <sz val="10"/>
        <color theme="1"/>
        <rFont val="Arial"/>
        <family val="2"/>
        <charset val="238"/>
      </rPr>
      <t>Source: CNB, ESRB, EBA, national authorities, Eurostat, IMF</t>
    </r>
  </si>
  <si>
    <t>Non-performing loans and provisions in the domestic banking sector</t>
  </si>
  <si>
    <t>Chart III.5</t>
  </si>
  <si>
    <t>Stage 1</t>
  </si>
  <si>
    <t>Stage 2</t>
  </si>
  <si>
    <t>Stage 3</t>
  </si>
  <si>
    <t xml:space="preserve">S1 coverage rate (rhs) </t>
  </si>
  <si>
    <t>S2 coverage rate (rhs)</t>
  </si>
  <si>
    <t>S3 coverage rate (rhs)</t>
  </si>
  <si>
    <t>Chart III.6</t>
  </si>
  <si>
    <t>Structure and coverage of client loans</t>
  </si>
  <si>
    <t>Note: The graphical illustration of the changes in coverage ratios corresponds to their relative changes. The loan breakdown for 2016 and 2017 corresponds to the classification into standard, watch and loss loans under the former IAS 39 standard. Under the new IFRS 9 accounting standard (in effect since 1 January 2018), non-performing loans (NPLs) correspond to loans classified in Stage 3 – impaired loans.</t>
  </si>
  <si>
    <t>Chart III.7</t>
  </si>
  <si>
    <t>Structure and coverage of loans to households</t>
  </si>
  <si>
    <t>Chart III.8</t>
  </si>
  <si>
    <t xml:space="preserve">Structure and coverage of  loans  to non-financial corporations </t>
  </si>
  <si>
    <t>GDP according to scenario</t>
  </si>
  <si>
    <t>Expected GDP according to scenario</t>
  </si>
  <si>
    <t>Chart III.1 Box</t>
  </si>
  <si>
    <t>GDP growth forecast based on the limited forecasting ability scenario</t>
  </si>
  <si>
    <r>
      <t xml:space="preserve">Note: The figures for the limited expectations scenario were obtained by combining the </t>
    </r>
    <r>
      <rPr>
        <i/>
        <sz val="9"/>
        <rFont val="Arial"/>
        <family val="2"/>
        <charset val="238"/>
      </rPr>
      <t>Baseline Scenario</t>
    </r>
    <r>
      <rPr>
        <sz val="9"/>
        <rFont val="Arial"/>
        <family val="2"/>
        <charset val="238"/>
      </rPr>
      <t xml:space="preserve"> and the </t>
    </r>
    <r>
      <rPr>
        <i/>
        <sz val="9"/>
        <rFont val="Arial"/>
        <family val="2"/>
        <charset val="238"/>
      </rPr>
      <t>Adverse Scenario</t>
    </r>
    <r>
      <rPr>
        <sz val="9"/>
        <rFont val="Arial"/>
        <family val="2"/>
        <charset val="238"/>
      </rPr>
      <t xml:space="preserve"> for the macro stress tests on the basis of Bayesian inference.</t>
    </r>
  </si>
  <si>
    <t>Provisions under IFRS 9 (limited forecasting ability)</t>
  </si>
  <si>
    <t>Provisions under IAS 39</t>
  </si>
  <si>
    <t>Profit under IFRS 9 (limited forecasting ability, rhs)</t>
  </si>
  <si>
    <t>Profit under IAS 39 (rhs)</t>
  </si>
  <si>
    <t>Illustrative profiles of provisioning and profits under IFRS 9 and IAS 39</t>
  </si>
  <si>
    <t>Chart III.2 Box</t>
  </si>
  <si>
    <t>Interest profit</t>
  </si>
  <si>
    <t>Income from fees and commissions</t>
  </si>
  <si>
    <t>Profit from financial revaluation</t>
  </si>
  <si>
    <t>Dividend income</t>
  </si>
  <si>
    <t>Adm. and oper. expenses, depreciation/amortisation</t>
  </si>
  <si>
    <t>Impairment losses and provisioning</t>
  </si>
  <si>
    <t>Other expenses/income</t>
  </si>
  <si>
    <t>Tax</t>
  </si>
  <si>
    <t>Return on assets</t>
  </si>
  <si>
    <t>Note: The given value represents the ratio of the given type of income/expense to the level of assets. The red hatching represents the level of impairment as of 2009 Q4 (the highest impairment level in the period under review) and its potential impact on return on assets in 2018 Q4. The green hatching denotes the ratio of interest profit from exposures to the central bank.</t>
  </si>
  <si>
    <t>Chart III.9</t>
  </si>
  <si>
    <t>Decomposition of return on assets</t>
  </si>
  <si>
    <t>Interest income</t>
  </si>
  <si>
    <t>Interest costs</t>
  </si>
  <si>
    <t>Chart III.10</t>
  </si>
  <si>
    <t>Decomposition of interest profit</t>
  </si>
  <si>
    <t>(quarterly contributions in CZK billions)</t>
  </si>
  <si>
    <t>Consumer loans (rhs)</t>
  </si>
  <si>
    <t>Average deposit rate</t>
  </si>
  <si>
    <t>2W repo rate</t>
  </si>
  <si>
    <t>Note: Margins are calculated as loan rates for the given sector minus the average deposit rate. The non-financial corporations item excludes revolving loans and credit cards.</t>
  </si>
  <si>
    <t>Chart III.11</t>
  </si>
  <si>
    <t>Domestic banks’ interest margins on new loans</t>
  </si>
  <si>
    <t>(pp)</t>
  </si>
  <si>
    <t>Change in demand deposit rate</t>
  </si>
  <si>
    <t>Change in time deposit rate</t>
  </si>
  <si>
    <t>Change in volume of deposits (rhs)</t>
  </si>
  <si>
    <t>Large banks</t>
  </si>
  <si>
    <t>Medium-sized banks</t>
  </si>
  <si>
    <t>Small banks</t>
  </si>
  <si>
    <t>Foreign bank branches</t>
  </si>
  <si>
    <t>Building societies</t>
  </si>
  <si>
    <t>Chart III.12</t>
  </si>
  <si>
    <t>Year-on-year change in deposit rates versus the 2W repo rate</t>
  </si>
  <si>
    <t>(pp; right-hand scale: CZK billions)</t>
  </si>
  <si>
    <t>Impairment losses on client loans</t>
  </si>
  <si>
    <t>Impairment losses on total assets</t>
  </si>
  <si>
    <t>Chart III.13</t>
  </si>
  <si>
    <t>Asset impairment losses</t>
  </si>
  <si>
    <t>(bp)</t>
  </si>
  <si>
    <t>Deposits/loans (clients) (rhs)</t>
  </si>
  <si>
    <t>Quick assets/total assets</t>
  </si>
  <si>
    <t>Claims payable on demand/total liabilities</t>
  </si>
  <si>
    <t>Quick assets/client deposits</t>
  </si>
  <si>
    <t>Chart III.14</t>
  </si>
  <si>
    <t>Liquidity ratios in the banking sector</t>
  </si>
  <si>
    <t>Table III.1</t>
  </si>
  <si>
    <t>Selected indicators of credit unions</t>
  </si>
  <si>
    <t>(%; credit unions active as of 31 December 2018)</t>
  </si>
  <si>
    <t>2016 Q4</t>
  </si>
  <si>
    <t>2017 Q4</t>
  </si>
  <si>
    <t>2018 Q4</t>
  </si>
  <si>
    <t>including CREDITAS</t>
  </si>
  <si>
    <t>excluding CREDITAS</t>
  </si>
  <si>
    <t>including MPÚ</t>
  </si>
  <si>
    <t>excluding MPÚ</t>
  </si>
  <si>
    <t>Assets (CZK billions)</t>
  </si>
  <si>
    <t>Client NPL ratio</t>
  </si>
  <si>
    <t>Coverage of NPLs by provisions</t>
  </si>
  <si>
    <t>Tier 1 capital ratio</t>
  </si>
  <si>
    <t>Note: The accounting period is not unified across the credit union segment, so the relevant data were annualised for some institutions.</t>
  </si>
  <si>
    <t>Chart III.15</t>
  </si>
  <si>
    <t>Chart III.16</t>
  </si>
  <si>
    <t>Sensitivity analysis results</t>
  </si>
  <si>
    <t>Chart III.17</t>
  </si>
  <si>
    <t>Decomposition of the change in the value of assets of  investment and pension funds</t>
  </si>
  <si>
    <t>(% of total assets of segments)</t>
  </si>
  <si>
    <t>Note: The values are gross contributions received and funds paid, i.e. unadjusted for the transfer of funds between funds.</t>
  </si>
  <si>
    <t>Contributions received</t>
  </si>
  <si>
    <t>Funds paid</t>
  </si>
  <si>
    <t>Change in asset prices and other effects</t>
  </si>
  <si>
    <t>Total change in asset value</t>
  </si>
  <si>
    <t>Contributions received less funds paid</t>
  </si>
  <si>
    <t>Aggregate value for sector</t>
  </si>
  <si>
    <t>Median</t>
  </si>
  <si>
    <t>Interquartile range</t>
  </si>
  <si>
    <t>Regulatory minimum</t>
  </si>
  <si>
    <t>Auxiliary column</t>
  </si>
  <si>
    <t>Note: Branches of foreign insurance companies and the Export Guarantee and Insurance Corporation are excluded from the calculation.</t>
  </si>
  <si>
    <t>Ratio of insurance companies’ eligible own funds to the solvency capital requirement</t>
  </si>
  <si>
    <t>Chart III.18</t>
  </si>
  <si>
    <t>Note: The number of participants includes those in transformed and participation funds. Contributions consist of those by the participant, the employer and the state. The contributions are averaged over the last four quarters and are relative to the average number of participants for those quarters.</t>
  </si>
  <si>
    <t>Chart III.19</t>
  </si>
  <si>
    <t>Number of participants and the average contribution in the third pension pillar</t>
  </si>
  <si>
    <t>(millions; right-hand scale: CZK/month)</t>
  </si>
  <si>
    <t>Average contribution (rhs)</t>
  </si>
  <si>
    <t>Note: The letters denote individual pension management companies. The combined capital surplus is the sum of the capital surplus (i.e.  the difference between capital and  the capital requirement) of PMCs and the “capital” (i.e. the difference between  assets and liabilities) of TFs. A positive value can be interpreted as the percentage size of the shock to the assets of TFs which would lead to a fall in the capital of PMCs to the capital requirement level.</t>
  </si>
  <si>
    <t>Chart III.20</t>
  </si>
  <si>
    <t>Combined capital surplus of pension management companies</t>
  </si>
  <si>
    <t>(% of TFs’ total assets)</t>
  </si>
  <si>
    <t>Note: Quick assets comprise cash, claims payable on demand (including bank deposits) and government bonds. The share of quick assets relates to collective investment funds while the share of credit financing relates to all investment funds.</t>
  </si>
  <si>
    <t>Chart III.21</t>
  </si>
  <si>
    <t>Investment funds’ share of liquid assets and credit financing</t>
  </si>
  <si>
    <t>(% of assets)</t>
  </si>
  <si>
    <t>Share of quick assets</t>
  </si>
  <si>
    <t>Share of demand deposits with banks</t>
  </si>
  <si>
    <t>Share of credit financing (rhs)</t>
  </si>
  <si>
    <t>Note: The default rate on loans provided to households by NFCELs is calculated as the average of the data from the NRCI and SOLUS. Only the NRCI is used for non-bank loans to non-financial corporations. Loans for consumption in the case of households.</t>
  </si>
  <si>
    <t>2016 Q4 – NFCELs</t>
  </si>
  <si>
    <t>2017 Q4 – NFCELs</t>
  </si>
  <si>
    <t>2018 Q4 – NFCELs</t>
  </si>
  <si>
    <t>2018 Q4 – banks</t>
  </si>
  <si>
    <t>3M default rate on loans provided by NFCELs and banks</t>
  </si>
  <si>
    <t>Note: A = assets, P = liabilities. IPFCs = investment and pension funds and companies The segment of other financial intermediaries (OFIs) primraily comprises NFCELs and non-bank security dealers. Year-end values.</t>
  </si>
  <si>
    <t>(% of financial assets and liabilities of segments)</t>
  </si>
  <si>
    <t>Note: The chart depicts the aggregate credit interconnectedness of the largest domestic banks, i.e. Česká spořitelna, ČSOB (except Hypoteční banka), Komerční banka and Raiffeisenbank. UniCredit Bank is included only in the periods when it controlled entities.</t>
  </si>
  <si>
    <t>(% of regulatory capital of domestic parent banks)</t>
  </si>
  <si>
    <t>Chart III.25</t>
  </si>
  <si>
    <t>Guarantees given to controlled entities</t>
  </si>
  <si>
    <t>Guarantees received from controlled entities</t>
  </si>
  <si>
    <t>Net debtor position</t>
  </si>
  <si>
    <t>Source: Obligatory information to be disclosed pursuant to Decree No. 123/2007 and Decree No. 163/2014; banks’ annual reports; CNB</t>
  </si>
  <si>
    <t>Note: The chart depicts the aggregate credit interconnectedness of the five largest domestic banks vis-à-vis their parent companies. The net debt position of the banking sector represents the overall net position of all banks vis-à-vis all non-residents excluding shares and other equity.</t>
  </si>
  <si>
    <t>(% of regulatory capital of domestic banks; right-hand scale: CZK billions)</t>
  </si>
  <si>
    <t>Chart III.26</t>
  </si>
  <si>
    <t>Claims on controlling entities</t>
  </si>
  <si>
    <t>Liabilities to controlling entities</t>
  </si>
  <si>
    <t>Guarantees given to controlling entities</t>
  </si>
  <si>
    <t>Guarantees received from controlling entities</t>
  </si>
  <si>
    <t>Net debtor position of banks vis-à-vis controlling entities</t>
  </si>
  <si>
    <t>Net external debtor position of banking sector (rhs)</t>
  </si>
  <si>
    <t>Deposits of domestic banks with CNB (rhs)</t>
  </si>
  <si>
    <t>(v % celkových investičních aktiv; pravá osa: v mld. Kč)</t>
  </si>
  <si>
    <t>(% of total investment assets; right-hand scale: CZK billions)</t>
  </si>
  <si>
    <t>Ilustrativní vývoj tvorby opravných položek a zisku dle standardu IFRS 9 a IAS 39</t>
  </si>
  <si>
    <t>Úrokový zisk z expozic vůči ČNB</t>
  </si>
  <si>
    <t>Interest profit from exposures to CNB</t>
  </si>
  <si>
    <t>Úrokový zisk celkem (bez expozic vůči ČNB)</t>
  </si>
  <si>
    <t>Total interest profit (excl. exposures to CNB)</t>
  </si>
  <si>
    <t>Úrokové výnosy bez ČNB</t>
  </si>
  <si>
    <t>Interest income excl. CNB</t>
  </si>
  <si>
    <t>Pákový poměr (Tier 1/celková aktiva bez ČNB)</t>
  </si>
  <si>
    <t>Leverage ratio (Tier 1/total assets excl. CNB)</t>
  </si>
  <si>
    <t>Aktuálně 1,25 % (2,00 % od července 2020)</t>
  </si>
  <si>
    <t>Currently 1.25% 
(2.00% from July 2020)</t>
  </si>
  <si>
    <t>Interconnectedness vis-à-vis non-residents</t>
  </si>
  <si>
    <t>9,7 %</t>
  </si>
  <si>
    <t>8 %</t>
  </si>
  <si>
    <t>65,7 %</t>
  </si>
  <si>
    <t>60,9 %</t>
  </si>
  <si>
    <t>1,2 %</t>
  </si>
  <si>
    <t>10 %</t>
  </si>
  <si>
    <t>5,3 %</t>
  </si>
  <si>
    <t>2 %</t>
  </si>
  <si>
    <t>9,4 %</t>
  </si>
  <si>
    <t>88,2 %</t>
  </si>
  <si>
    <t>21,5 %</t>
  </si>
  <si>
    <t>31,4 %</t>
  </si>
  <si>
    <t>6,3 %</t>
  </si>
  <si>
    <t>Růst realizovaných cen nemovitostí (meziročně, 4letý průměr)</t>
  </si>
  <si>
    <t>Úroveň rizikových vah IRB u expozic zajištěných rezidenčními nemovitostmi v období notifikace</t>
  </si>
  <si>
    <t>Tvrdý limit LTV 90 % (95 % v případě koupě první nemovitosti) od 2016</t>
  </si>
  <si>
    <t>0,3 %</t>
  </si>
  <si>
    <t>Celková bilanční aktiva</t>
  </si>
  <si>
    <t>Structure of the leverage ratio by capital sources</t>
  </si>
  <si>
    <t>Struktura pákového poměru podle zdrojů kapitálu</t>
  </si>
  <si>
    <t>21.5%</t>
  </si>
  <si>
    <r>
      <t xml:space="preserve">Pozn.: Hodnoty dle scénáře omezených očekávání byly získány kombinací </t>
    </r>
    <r>
      <rPr>
        <i/>
        <sz val="9"/>
        <color theme="1"/>
        <rFont val="Arial"/>
        <family val="2"/>
        <charset val="238"/>
      </rPr>
      <t>Základního</t>
    </r>
    <r>
      <rPr>
        <sz val="9"/>
        <color theme="1"/>
        <rFont val="Arial"/>
        <family val="2"/>
        <charset val="238"/>
      </rPr>
      <t xml:space="preserve"> a </t>
    </r>
    <r>
      <rPr>
        <i/>
        <sz val="9"/>
        <color theme="1"/>
        <rFont val="Arial"/>
        <family val="2"/>
        <charset val="238"/>
      </rPr>
      <t>Nepříznivého scénáře</t>
    </r>
    <r>
      <rPr>
        <sz val="9"/>
        <color theme="1"/>
        <rFont val="Arial"/>
        <family val="2"/>
        <charset val="238"/>
      </rPr>
      <t xml:space="preserve"> pro makrozátěžové testy na základě bayesovského usuzování.</t>
    </r>
  </si>
  <si>
    <t>Očekávané HDP dle scénáře</t>
  </si>
  <si>
    <t>(v p. b.)</t>
  </si>
  <si>
    <t>(v p. b.; pravá osa v mld. Kč)</t>
  </si>
  <si>
    <t>(v b. b.)</t>
  </si>
  <si>
    <t>Ztráta ze znehodnocení aktiv</t>
  </si>
  <si>
    <t>Ukazatele likvidity bankovního sektoru</t>
  </si>
  <si>
    <t>Výsledky citlivostní analýzy</t>
  </si>
  <si>
    <t>(stock of loans in CZK billions; right-hand scale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</si>
</sst>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quot;Kč&quot;* #,##0_);_(&quot;Kč&quot;* \(#,##0\);_(&quot;Kč&quot;* &quot;-&quot;_);_(@_)"/>
    <numFmt numFmtId="165" formatCode="_(* #,##0_);_(* \(#,##0\);_(* &quot;-&quot;_);_(@_)"/>
    <numFmt numFmtId="166" formatCode="_(&quot;Kč&quot;* #,##0.00_);_(&quot;Kč&quot;* \(#,##0.00\);_(&quot;Kč&quot;* &quot;-&quot;??_);_(@_)"/>
    <numFmt numFmtId="167" formatCode="_(* #,##0.00_);_(* \(#,##0.00\);_(* &quot;-&quot;??_);_(@_)"/>
    <numFmt numFmtId="168" formatCode="0.0"/>
    <numFmt numFmtId="169" formatCode="0.000"/>
    <numFmt numFmtId="170" formatCode="0.0%"/>
    <numFmt numFmtId="171" formatCode="#"/>
    <numFmt numFmtId="172" formatCode="mm\/yy"/>
    <numFmt numFmtId="173" formatCode="#,##0.0"/>
    <numFmt numFmtId="174" formatCode="yyyy"/>
    <numFmt numFmtId="175" formatCode="_-* #,##0.0\ _K_č_-;\-* #,##0.0\ _K_č_-;_-* &quot;-&quot;??\ _K_č_-;_-@_-"/>
  </numFmts>
  <fonts count="33" x14ac:knownFonts="1">
    <font>
      <sz val="11"/>
      <color theme="1"/>
      <name val="Calibri"/>
      <family val="2"/>
      <scheme val="minor"/>
    </font>
    <font>
      <sz val="10"/>
      <name val="Arial"/>
      <family val="2"/>
      <charset val="238"/>
    </font>
    <font>
      <b/>
      <sz val="11"/>
      <name val="Arial"/>
      <family val="2"/>
      <charset val="238"/>
    </font>
    <font>
      <sz val="8"/>
      <name val="Arial"/>
      <family val="2"/>
      <charset val="238"/>
    </font>
    <font>
      <sz val="9"/>
      <name val="Arial"/>
      <family val="2"/>
      <charset val="238"/>
    </font>
    <font>
      <b/>
      <sz val="9"/>
      <name val="Arial"/>
      <family val="2"/>
      <charset val="238"/>
    </font>
    <font>
      <b/>
      <sz val="10"/>
      <name val="Arial"/>
      <family val="2"/>
      <charset val="238"/>
    </font>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sz val="8"/>
      <color theme="1"/>
      <name val="Arial"/>
      <family val="2"/>
      <charset val="238"/>
    </font>
    <font>
      <sz val="10"/>
      <color indexed="23"/>
      <name val="Courier"/>
      <family val="1"/>
      <charset val="238"/>
    </font>
    <font>
      <u/>
      <sz val="10"/>
      <color indexed="36"/>
      <name val="Arial"/>
      <family val="2"/>
      <charset val="238"/>
    </font>
    <font>
      <u/>
      <sz val="10"/>
      <color theme="10"/>
      <name val="Arial"/>
      <family val="2"/>
      <charset val="238"/>
    </font>
    <font>
      <sz val="12"/>
      <color indexed="23"/>
      <name val="Courier"/>
      <family val="1"/>
      <charset val="238"/>
    </font>
    <font>
      <b/>
      <sz val="10"/>
      <color rgb="FF000000"/>
      <name val="Arial"/>
      <family val="2"/>
      <charset val="238"/>
    </font>
    <font>
      <sz val="10"/>
      <color rgb="FF000000"/>
      <name val="Arial"/>
      <family val="2"/>
      <charset val="238"/>
    </font>
    <font>
      <sz val="9"/>
      <color theme="1"/>
      <name val="Arial"/>
      <family val="2"/>
      <charset val="238"/>
    </font>
    <font>
      <b/>
      <sz val="8"/>
      <name val="Arial"/>
      <family val="2"/>
      <charset val="238"/>
    </font>
    <font>
      <sz val="8"/>
      <color rgb="FFFF0000"/>
      <name val="Arial"/>
      <family val="2"/>
      <charset val="238"/>
    </font>
    <font>
      <u/>
      <sz val="8"/>
      <color theme="10"/>
      <name val="Arial"/>
      <family val="2"/>
      <charset val="238"/>
    </font>
    <font>
      <sz val="9"/>
      <color theme="0"/>
      <name val="Arial"/>
      <family val="2"/>
      <charset val="238"/>
    </font>
    <font>
      <sz val="8"/>
      <color theme="0"/>
      <name val="Arial"/>
      <family val="2"/>
      <charset val="238"/>
    </font>
    <font>
      <b/>
      <sz val="9"/>
      <color theme="1"/>
      <name val="Arial"/>
      <family val="2"/>
      <charset val="238"/>
    </font>
    <font>
      <b/>
      <sz val="8"/>
      <color theme="1"/>
      <name val="Arial"/>
      <family val="2"/>
      <charset val="238"/>
    </font>
    <font>
      <sz val="11"/>
      <color theme="0"/>
      <name val="Arial"/>
      <family val="2"/>
      <charset val="238"/>
    </font>
    <font>
      <sz val="11"/>
      <name val="Arial"/>
      <family val="2"/>
      <charset val="238"/>
    </font>
    <font>
      <b/>
      <sz val="11"/>
      <color theme="1"/>
      <name val="Arial"/>
      <family val="2"/>
      <charset val="238"/>
    </font>
    <font>
      <b/>
      <sz val="11"/>
      <color rgb="FFFF0000"/>
      <name val="Arial"/>
      <family val="2"/>
      <charset val="238"/>
    </font>
    <font>
      <i/>
      <sz val="9"/>
      <color theme="1"/>
      <name val="Arial"/>
      <family val="2"/>
      <charset val="238"/>
    </font>
    <font>
      <sz val="11"/>
      <color rgb="FF9C6500"/>
      <name val="Calibri"/>
      <family val="2"/>
      <charset val="238"/>
      <scheme val="minor"/>
    </font>
    <font>
      <i/>
      <sz val="9"/>
      <name val="Arial"/>
      <family val="2"/>
      <charset val="238"/>
    </font>
  </fonts>
  <fills count="4">
    <fill>
      <patternFill patternType="none"/>
    </fill>
    <fill>
      <patternFill patternType="gray125"/>
    </fill>
    <fill>
      <patternFill patternType="solid">
        <fgColor theme="0"/>
        <bgColor indexed="64"/>
      </patternFill>
    </fill>
    <fill>
      <patternFill patternType="solid">
        <fgColor rgb="FFFFEB9C"/>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9" fontId="7" fillId="0" borderId="0" applyFont="0" applyFill="0" applyBorder="0" applyAlignment="0" applyProtection="0"/>
    <xf numFmtId="171" fontId="12" fillId="0" borderId="0">
      <protection locked="0"/>
    </xf>
    <xf numFmtId="171" fontId="12" fillId="0" borderId="0">
      <protection locked="0"/>
    </xf>
    <xf numFmtId="171" fontId="12" fillId="0" borderId="0">
      <protection locked="0"/>
    </xf>
    <xf numFmtId="171" fontId="12" fillId="0" borderId="0">
      <protection locked="0"/>
    </xf>
    <xf numFmtId="0" fontId="13" fillId="0" borderId="0" applyNumberFormat="0" applyFill="0" applyBorder="0" applyAlignment="0" applyProtection="0">
      <alignment vertical="top"/>
      <protection locked="0"/>
    </xf>
    <xf numFmtId="14" fontId="14" fillId="0" borderId="0" applyNumberFormat="0" applyFill="0" applyBorder="0" applyAlignment="0" applyProtection="0">
      <alignment vertical="center"/>
    </xf>
    <xf numFmtId="171" fontId="15" fillId="0" borderId="0">
      <protection locked="0"/>
    </xf>
    <xf numFmtId="9" fontId="1" fillId="0" borderId="0" applyFont="0" applyFill="0" applyBorder="0" applyAlignment="0" applyProtection="0"/>
    <xf numFmtId="167" fontId="7" fillId="0" borderId="0" applyFont="0" applyFill="0" applyBorder="0" applyAlignment="0" applyProtection="0"/>
    <xf numFmtId="165"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31" fillId="3" borderId="0" applyNumberFormat="0" applyBorder="0" applyAlignment="0" applyProtection="0"/>
  </cellStyleXfs>
  <cellXfs count="385">
    <xf numFmtId="0" fontId="0" fillId="0" borderId="0" xfId="0"/>
    <xf numFmtId="0" fontId="11" fillId="0" borderId="0" xfId="0" applyFont="1" applyBorder="1"/>
    <xf numFmtId="0" fontId="10" fillId="0" borderId="0" xfId="0" applyFont="1" applyFill="1"/>
    <xf numFmtId="0" fontId="16" fillId="0" borderId="2" xfId="0" applyFont="1" applyBorder="1" applyAlignment="1">
      <alignment horizontal="left" vertical="center" wrapText="1" readingOrder="1"/>
    </xf>
    <xf numFmtId="0" fontId="16" fillId="0" borderId="1" xfId="0" applyFont="1" applyBorder="1" applyAlignment="1">
      <alignment horizontal="center" vertical="center" readingOrder="1"/>
    </xf>
    <xf numFmtId="0" fontId="16" fillId="0" borderId="1" xfId="0" applyFont="1" applyBorder="1" applyAlignment="1">
      <alignment horizontal="center" vertical="center" wrapText="1" readingOrder="1"/>
    </xf>
    <xf numFmtId="0" fontId="17" fillId="0" borderId="3" xfId="0" applyFont="1" applyBorder="1" applyAlignment="1">
      <alignment horizontal="left" vertical="center" wrapText="1" readingOrder="1"/>
    </xf>
    <xf numFmtId="17" fontId="17" fillId="0" borderId="4" xfId="0" quotePrefix="1" applyNumberFormat="1" applyFont="1" applyBorder="1" applyAlignment="1">
      <alignment horizontal="center" vertical="center" wrapText="1" readingOrder="1"/>
    </xf>
    <xf numFmtId="0" fontId="17" fillId="0" borderId="4" xfId="0" applyFont="1" applyBorder="1" applyAlignment="1">
      <alignment horizontal="center" vertical="center" wrapText="1" readingOrder="1"/>
    </xf>
    <xf numFmtId="170" fontId="17" fillId="0" borderId="4" xfId="0" applyNumberFormat="1" applyFont="1" applyBorder="1" applyAlignment="1">
      <alignment horizontal="center" vertical="center" wrapText="1" readingOrder="1"/>
    </xf>
    <xf numFmtId="9" fontId="17" fillId="0" borderId="4" xfId="0" applyNumberFormat="1" applyFont="1" applyBorder="1" applyAlignment="1">
      <alignment horizontal="center" vertical="center" wrapText="1" readingOrder="1"/>
    </xf>
    <xf numFmtId="170" fontId="1" fillId="0" borderId="4" xfId="0" applyNumberFormat="1" applyFont="1" applyBorder="1" applyAlignment="1">
      <alignment horizontal="center" vertical="center" wrapText="1" readingOrder="1"/>
    </xf>
    <xf numFmtId="0" fontId="1" fillId="0" borderId="4" xfId="0" applyFont="1" applyBorder="1" applyAlignment="1">
      <alignment horizontal="center" vertical="center" wrapText="1" readingOrder="1"/>
    </xf>
    <xf numFmtId="0" fontId="17" fillId="0" borderId="2" xfId="0" applyFont="1" applyBorder="1" applyAlignment="1">
      <alignment horizontal="left" vertical="center" wrapText="1" readingOrder="1"/>
    </xf>
    <xf numFmtId="0" fontId="17" fillId="0" borderId="1" xfId="0" applyFont="1" applyBorder="1" applyAlignment="1">
      <alignment horizontal="center" vertical="center" wrapText="1" readingOrder="1"/>
    </xf>
    <xf numFmtId="0" fontId="3" fillId="0" borderId="0" xfId="0" applyFont="1" applyFill="1" applyBorder="1" applyAlignment="1">
      <alignment horizontal="left"/>
    </xf>
    <xf numFmtId="2" fontId="3" fillId="0" borderId="0" xfId="0" applyNumberFormat="1" applyFont="1" applyFill="1" applyBorder="1" applyAlignment="1">
      <alignment horizontal="right"/>
    </xf>
    <xf numFmtId="0" fontId="10" fillId="0" borderId="0" xfId="0" applyFont="1"/>
    <xf numFmtId="0" fontId="6" fillId="2" borderId="0" xfId="0" applyFont="1" applyFill="1" applyBorder="1" applyAlignment="1"/>
    <xf numFmtId="167" fontId="3" fillId="0" borderId="0" xfId="0" applyNumberFormat="1" applyFont="1" applyFill="1"/>
    <xf numFmtId="172" fontId="11" fillId="0" borderId="0" xfId="0" applyNumberFormat="1" applyFont="1"/>
    <xf numFmtId="168" fontId="11" fillId="0" borderId="0" xfId="0" applyNumberFormat="1" applyFont="1" applyFill="1" applyAlignment="1">
      <alignment horizontal="center"/>
    </xf>
    <xf numFmtId="172" fontId="11" fillId="0" borderId="0" xfId="0" applyNumberFormat="1" applyFont="1" applyFill="1"/>
    <xf numFmtId="2" fontId="11" fillId="0" borderId="0" xfId="0" applyNumberFormat="1" applyFont="1" applyFill="1" applyAlignment="1">
      <alignment horizontal="center"/>
    </xf>
    <xf numFmtId="168" fontId="11" fillId="0" borderId="0" xfId="0" applyNumberFormat="1" applyFont="1" applyAlignment="1">
      <alignment horizontal="center" vertical="center"/>
    </xf>
    <xf numFmtId="0" fontId="18" fillId="0" borderId="0" xfId="0" applyFont="1" applyAlignment="1">
      <alignment wrapText="1"/>
    </xf>
    <xf numFmtId="0" fontId="11" fillId="0" borderId="6" xfId="0" applyFont="1" applyBorder="1" applyAlignment="1">
      <alignment wrapText="1"/>
    </xf>
    <xf numFmtId="0" fontId="11" fillId="0" borderId="8" xfId="0" applyFont="1" applyBorder="1"/>
    <xf numFmtId="0" fontId="11" fillId="0" borderId="5" xfId="0" applyFont="1" applyBorder="1"/>
    <xf numFmtId="0" fontId="11" fillId="0" borderId="6" xfId="0" applyFont="1" applyBorder="1"/>
    <xf numFmtId="0" fontId="11" fillId="0" borderId="5" xfId="0" applyFont="1" applyBorder="1" applyAlignment="1">
      <alignment wrapText="1"/>
    </xf>
    <xf numFmtId="0" fontId="11" fillId="0" borderId="7" xfId="0" applyFont="1" applyBorder="1" applyAlignment="1">
      <alignment horizontal="center" wrapText="1"/>
    </xf>
    <xf numFmtId="0" fontId="11" fillId="0" borderId="6" xfId="0" applyFont="1" applyBorder="1" applyAlignment="1">
      <alignment horizontal="center" wrapText="1"/>
    </xf>
    <xf numFmtId="0" fontId="11" fillId="0" borderId="9" xfId="0" applyFont="1" applyBorder="1" applyAlignment="1">
      <alignment horizontal="center"/>
    </xf>
    <xf numFmtId="168" fontId="11" fillId="0" borderId="5" xfId="0" applyNumberFormat="1" applyFont="1" applyBorder="1" applyAlignment="1">
      <alignment horizontal="center" vertical="center"/>
    </xf>
    <xf numFmtId="168" fontId="11" fillId="0" borderId="9" xfId="0" applyNumberFormat="1" applyFont="1" applyBorder="1" applyAlignment="1">
      <alignment horizontal="center" vertical="center"/>
    </xf>
    <xf numFmtId="168" fontId="11" fillId="0" borderId="7" xfId="0" applyNumberFormat="1" applyFont="1" applyBorder="1" applyAlignment="1">
      <alignment horizontal="center" vertical="center"/>
    </xf>
    <xf numFmtId="168" fontId="11" fillId="0" borderId="6" xfId="0" applyNumberFormat="1" applyFont="1" applyBorder="1" applyAlignment="1">
      <alignment horizontal="center" vertical="center"/>
    </xf>
    <xf numFmtId="168" fontId="11" fillId="0" borderId="8" xfId="0" applyNumberFormat="1" applyFont="1" applyBorder="1" applyAlignment="1">
      <alignment horizontal="center" vertical="center"/>
    </xf>
    <xf numFmtId="14" fontId="3" fillId="0" borderId="0" xfId="0" applyNumberFormat="1" applyFont="1" applyBorder="1"/>
    <xf numFmtId="0" fontId="1" fillId="0" borderId="0" xfId="0" applyFont="1"/>
    <xf numFmtId="0" fontId="20" fillId="0" borderId="0" xfId="0" applyFont="1" applyBorder="1"/>
    <xf numFmtId="0" fontId="6" fillId="0" borderId="0" xfId="0" applyFont="1" applyAlignment="1">
      <alignment vertical="center"/>
    </xf>
    <xf numFmtId="0" fontId="6" fillId="0" borderId="0" xfId="0" applyFont="1" applyAlignment="1">
      <alignment wrapText="1"/>
    </xf>
    <xf numFmtId="1" fontId="3" fillId="0" borderId="0" xfId="0" applyNumberFormat="1" applyFont="1" applyBorder="1"/>
    <xf numFmtId="0" fontId="3" fillId="0" borderId="0" xfId="0" applyFont="1" applyBorder="1" applyAlignment="1">
      <alignment vertical="center"/>
    </xf>
    <xf numFmtId="0" fontId="6" fillId="0" borderId="0" xfId="0" applyFont="1" applyFill="1" applyAlignment="1">
      <alignment vertical="center"/>
    </xf>
    <xf numFmtId="0" fontId="6" fillId="0" borderId="0" xfId="0" applyFont="1" applyFill="1" applyAlignment="1">
      <alignment wrapText="1"/>
    </xf>
    <xf numFmtId="14" fontId="3" fillId="0" borderId="0" xfId="0" applyNumberFormat="1" applyFont="1" applyBorder="1" applyAlignment="1">
      <alignment horizontal="center" vertical="center"/>
    </xf>
    <xf numFmtId="0" fontId="6" fillId="0" borderId="0" xfId="0" applyFont="1"/>
    <xf numFmtId="0" fontId="4" fillId="0" borderId="0" xfId="0" applyFont="1" applyAlignment="1">
      <alignment vertical="top" wrapText="1"/>
    </xf>
    <xf numFmtId="0" fontId="9" fillId="0" borderId="0" xfId="0" applyFont="1" applyAlignment="1">
      <alignment vertical="center"/>
    </xf>
    <xf numFmtId="2" fontId="3" fillId="0" borderId="0" xfId="0" applyNumberFormat="1" applyFont="1" applyBorder="1" applyAlignment="1">
      <alignment wrapText="1"/>
    </xf>
    <xf numFmtId="0" fontId="3" fillId="0" borderId="0" xfId="0" applyFont="1" applyBorder="1"/>
    <xf numFmtId="174" fontId="3" fillId="0" borderId="0" xfId="0" applyNumberFormat="1" applyFont="1" applyFill="1" applyBorder="1"/>
    <xf numFmtId="14" fontId="3" fillId="0" borderId="0" xfId="0" applyNumberFormat="1" applyFont="1" applyBorder="1" applyAlignment="1">
      <alignment wrapText="1"/>
    </xf>
    <xf numFmtId="174" fontId="3" fillId="0" borderId="0" xfId="0" applyNumberFormat="1" applyFont="1" applyBorder="1"/>
    <xf numFmtId="172" fontId="3" fillId="0" borderId="0" xfId="0" applyNumberFormat="1" applyFont="1" applyBorder="1"/>
    <xf numFmtId="2" fontId="3" fillId="0" borderId="0" xfId="0" applyNumberFormat="1" applyFont="1" applyBorder="1"/>
    <xf numFmtId="0" fontId="4" fillId="0" borderId="0" xfId="0" applyFont="1" applyAlignment="1">
      <alignment horizontal="left" indent="1"/>
    </xf>
    <xf numFmtId="0" fontId="4" fillId="0" borderId="0" xfId="0" applyFont="1" applyFill="1" applyAlignment="1">
      <alignment horizontal="left" indent="3"/>
    </xf>
    <xf numFmtId="0" fontId="4" fillId="0" borderId="0" xfId="0" applyFont="1" applyFill="1" applyAlignment="1">
      <alignment horizontal="right" indent="3"/>
    </xf>
    <xf numFmtId="0" fontId="4" fillId="0" borderId="0" xfId="0" applyFont="1" applyAlignment="1">
      <alignment horizontal="right" indent="3"/>
    </xf>
    <xf numFmtId="0" fontId="4" fillId="0" borderId="0" xfId="0" applyFont="1" applyAlignment="1">
      <alignment wrapText="1"/>
    </xf>
    <xf numFmtId="0" fontId="5" fillId="0" borderId="0" xfId="0" applyFont="1" applyFill="1"/>
    <xf numFmtId="168" fontId="3" fillId="0" borderId="0" xfId="0" applyNumberFormat="1" applyFont="1" applyFill="1" applyBorder="1"/>
    <xf numFmtId="2" fontId="3" fillId="0" borderId="0" xfId="0" applyNumberFormat="1" applyFont="1" applyFill="1" applyBorder="1"/>
    <xf numFmtId="0" fontId="5" fillId="0" borderId="0" xfId="0" applyNumberFormat="1" applyFont="1" applyAlignment="1">
      <alignment wrapText="1"/>
    </xf>
    <xf numFmtId="0" fontId="4" fillId="0" borderId="0" xfId="0" applyNumberFormat="1" applyFont="1" applyAlignment="1">
      <alignment vertical="top" wrapText="1"/>
    </xf>
    <xf numFmtId="0" fontId="1" fillId="2" borderId="0" xfId="0" applyNumberFormat="1" applyFont="1" applyFill="1" applyAlignment="1"/>
    <xf numFmtId="0" fontId="6" fillId="0" borderId="0" xfId="0" applyNumberFormat="1" applyFont="1" applyAlignment="1">
      <alignment horizontal="right"/>
    </xf>
    <xf numFmtId="0" fontId="21" fillId="0" borderId="0" xfId="7" applyNumberFormat="1" applyFont="1" applyAlignment="1"/>
    <xf numFmtId="2" fontId="3" fillId="0" borderId="0" xfId="0" applyNumberFormat="1" applyFont="1" applyFill="1" applyAlignment="1">
      <alignment horizontal="right"/>
    </xf>
    <xf numFmtId="0" fontId="18" fillId="0" borderId="0" xfId="0" applyFont="1"/>
    <xf numFmtId="0" fontId="22" fillId="0" borderId="0" xfId="0" applyFont="1"/>
    <xf numFmtId="0" fontId="22" fillId="0" borderId="0" xfId="0" applyFont="1" applyFill="1"/>
    <xf numFmtId="168" fontId="22" fillId="0" borderId="0" xfId="0" applyNumberFormat="1" applyFont="1"/>
    <xf numFmtId="168" fontId="22" fillId="0" borderId="0" xfId="0" applyNumberFormat="1" applyFont="1" applyFill="1"/>
    <xf numFmtId="0" fontId="4" fillId="0" borderId="0" xfId="0" applyFont="1"/>
    <xf numFmtId="168" fontId="11" fillId="0" borderId="0" xfId="0" applyNumberFormat="1" applyFont="1"/>
    <xf numFmtId="1" fontId="6" fillId="0" borderId="0" xfId="0" applyNumberFormat="1" applyFont="1" applyFill="1"/>
    <xf numFmtId="0" fontId="3" fillId="0" borderId="0" xfId="0" applyFont="1" applyFill="1" applyAlignment="1"/>
    <xf numFmtId="2" fontId="3" fillId="0" borderId="0" xfId="0" applyNumberFormat="1" applyFont="1" applyFill="1"/>
    <xf numFmtId="0" fontId="4" fillId="0" borderId="0" xfId="0" applyFont="1" applyFill="1" applyAlignment="1">
      <alignment horizontal="left"/>
    </xf>
    <xf numFmtId="0" fontId="6" fillId="0" borderId="0" xfId="0" applyFont="1" applyFill="1" applyBorder="1" applyAlignment="1">
      <alignment vertical="center"/>
    </xf>
    <xf numFmtId="0" fontId="24" fillId="0" borderId="0" xfId="0" applyFont="1" applyFill="1" applyBorder="1" applyAlignment="1">
      <alignment horizontal="center" vertical="center"/>
    </xf>
    <xf numFmtId="10"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8" fillId="0" borderId="0" xfId="0" applyFont="1" applyAlignment="1">
      <alignment horizontal="justify" vertical="center" wrapText="1"/>
    </xf>
    <xf numFmtId="2" fontId="3"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3" fontId="3" fillId="0" borderId="0" xfId="0" applyNumberFormat="1" applyFont="1" applyAlignment="1"/>
    <xf numFmtId="173" fontId="3" fillId="0" borderId="0" xfId="0" applyNumberFormat="1" applyFont="1" applyAlignment="1"/>
    <xf numFmtId="0" fontId="4" fillId="0" borderId="0" xfId="0" applyNumberFormat="1" applyFont="1" applyFill="1" applyAlignment="1"/>
    <xf numFmtId="0" fontId="3" fillId="0" borderId="0" xfId="0" applyNumberFormat="1" applyFont="1" applyFill="1" applyAlignment="1"/>
    <xf numFmtId="0" fontId="9" fillId="0" borderId="0" xfId="0" applyFont="1" applyFill="1" applyAlignment="1">
      <alignment vertical="center"/>
    </xf>
    <xf numFmtId="0" fontId="1" fillId="0" borderId="0" xfId="0" applyNumberFormat="1" applyFont="1" applyFill="1" applyAlignment="1"/>
    <xf numFmtId="168" fontId="3" fillId="0" borderId="0" xfId="0" applyNumberFormat="1" applyFont="1" applyFill="1" applyAlignment="1"/>
    <xf numFmtId="0" fontId="3" fillId="0" borderId="0" xfId="0" applyNumberFormat="1" applyFont="1" applyFill="1" applyAlignment="1">
      <alignment horizontal="left"/>
    </xf>
    <xf numFmtId="0" fontId="3" fillId="0" borderId="0" xfId="0" applyNumberFormat="1" applyFont="1" applyFill="1" applyAlignment="1">
      <alignment horizontal="left" wrapText="1"/>
    </xf>
    <xf numFmtId="2" fontId="3" fillId="0" borderId="0" xfId="0" applyNumberFormat="1" applyFont="1" applyFill="1" applyAlignment="1"/>
    <xf numFmtId="0" fontId="19" fillId="0" borderId="0" xfId="0" applyNumberFormat="1" applyFont="1" applyFill="1" applyAlignment="1"/>
    <xf numFmtId="0" fontId="11" fillId="0" borderId="0" xfId="0" applyFont="1"/>
    <xf numFmtId="0" fontId="11" fillId="0" borderId="0" xfId="0" applyFont="1" applyAlignment="1">
      <alignment horizontal="left"/>
    </xf>
    <xf numFmtId="3" fontId="11" fillId="0" borderId="0" xfId="0" applyNumberFormat="1" applyFont="1"/>
    <xf numFmtId="0" fontId="8" fillId="0" borderId="0" xfId="0" applyFont="1"/>
    <xf numFmtId="3" fontId="8" fillId="0" borderId="0" xfId="0" applyNumberFormat="1" applyFont="1"/>
    <xf numFmtId="0" fontId="6" fillId="0" borderId="0" xfId="0" applyNumberFormat="1" applyFont="1" applyAlignment="1"/>
    <xf numFmtId="0" fontId="3" fillId="0" borderId="0" xfId="0" applyNumberFormat="1" applyFont="1" applyAlignment="1"/>
    <xf numFmtId="3" fontId="3" fillId="0" borderId="0" xfId="0" applyNumberFormat="1" applyFont="1" applyBorder="1" applyAlignment="1"/>
    <xf numFmtId="0" fontId="1" fillId="0" borderId="0" xfId="0" applyNumberFormat="1" applyFont="1" applyAlignment="1"/>
    <xf numFmtId="14" fontId="3" fillId="0" borderId="0" xfId="0" applyNumberFormat="1" applyFont="1" applyAlignment="1"/>
    <xf numFmtId="0" fontId="4" fillId="0" borderId="0" xfId="0" applyNumberFormat="1" applyFont="1" applyAlignment="1"/>
    <xf numFmtId="0" fontId="4" fillId="0" borderId="0" xfId="0" applyNumberFormat="1" applyFont="1" applyBorder="1" applyAlignment="1"/>
    <xf numFmtId="14" fontId="4" fillId="0" borderId="0" xfId="0" applyNumberFormat="1" applyFont="1" applyBorder="1" applyAlignment="1"/>
    <xf numFmtId="2" fontId="4" fillId="0" borderId="0" xfId="0" applyNumberFormat="1" applyFont="1" applyBorder="1" applyAlignment="1">
      <alignment horizontal="center"/>
    </xf>
    <xf numFmtId="14" fontId="5" fillId="0" borderId="0" xfId="0" applyNumberFormat="1" applyFont="1" applyBorder="1" applyAlignment="1"/>
    <xf numFmtId="2" fontId="5" fillId="0" borderId="0" xfId="0" applyNumberFormat="1" applyFont="1" applyBorder="1" applyAlignment="1">
      <alignment horizontal="center"/>
    </xf>
    <xf numFmtId="0" fontId="6" fillId="0" borderId="0" xfId="0" applyNumberFormat="1" applyFont="1" applyBorder="1" applyAlignment="1"/>
    <xf numFmtId="0" fontId="1" fillId="0" borderId="0" xfId="0" applyNumberFormat="1" applyFont="1" applyBorder="1" applyAlignment="1"/>
    <xf numFmtId="2" fontId="11" fillId="0" borderId="0" xfId="0" applyNumberFormat="1" applyFont="1"/>
    <xf numFmtId="0" fontId="3" fillId="0" borderId="0" xfId="0" applyFont="1" applyFill="1"/>
    <xf numFmtId="0" fontId="6" fillId="0" borderId="0" xfId="0" applyFont="1" applyFill="1"/>
    <xf numFmtId="0" fontId="3" fillId="0" borderId="0" xfId="0" applyFont="1" applyFill="1" applyBorder="1"/>
    <xf numFmtId="0" fontId="3" fillId="0" borderId="0" xfId="0" applyFont="1" applyFill="1" applyBorder="1" applyAlignment="1"/>
    <xf numFmtId="0" fontId="1" fillId="0" borderId="0" xfId="0" applyFont="1" applyFill="1"/>
    <xf numFmtId="168" fontId="3" fillId="0" borderId="0" xfId="0" applyNumberFormat="1" applyFont="1" applyFill="1"/>
    <xf numFmtId="0" fontId="4" fillId="0" borderId="0" xfId="0" applyFont="1" applyFill="1"/>
    <xf numFmtId="0" fontId="4" fillId="0" borderId="0" xfId="0" applyFont="1" applyFill="1" applyBorder="1"/>
    <xf numFmtId="2" fontId="4" fillId="0" borderId="0" xfId="0" applyNumberFormat="1" applyFont="1" applyFill="1" applyBorder="1" applyAlignment="1">
      <alignment vertical="top" wrapText="1"/>
    </xf>
    <xf numFmtId="14" fontId="4" fillId="0" borderId="0" xfId="0" applyNumberFormat="1" applyFont="1" applyFill="1" applyBorder="1"/>
    <xf numFmtId="2" fontId="4" fillId="0" borderId="0" xfId="0" applyNumberFormat="1" applyFont="1" applyFill="1" applyBorder="1" applyAlignment="1">
      <alignment horizontal="center"/>
    </xf>
    <xf numFmtId="14" fontId="5" fillId="0" borderId="0" xfId="0" applyNumberFormat="1" applyFont="1" applyFill="1" applyBorder="1"/>
    <xf numFmtId="2" fontId="5" fillId="0" borderId="0" xfId="0" applyNumberFormat="1" applyFont="1" applyFill="1" applyBorder="1" applyAlignment="1">
      <alignment horizontal="center"/>
    </xf>
    <xf numFmtId="0" fontId="2" fillId="0" borderId="0" xfId="0" applyFont="1" applyFill="1" applyBorder="1"/>
    <xf numFmtId="0" fontId="1" fillId="0" borderId="0" xfId="0" applyFont="1" applyFill="1" applyBorder="1"/>
    <xf numFmtId="0" fontId="11" fillId="0" borderId="0" xfId="0" applyFont="1" applyFill="1"/>
    <xf numFmtId="0" fontId="11" fillId="0" borderId="0" xfId="0" applyFont="1" applyFill="1" applyBorder="1"/>
    <xf numFmtId="0" fontId="11" fillId="0" borderId="0" xfId="0" applyFont="1" applyFill="1" applyAlignment="1"/>
    <xf numFmtId="173" fontId="11" fillId="0" borderId="0" xfId="0" applyNumberFormat="1" applyFont="1" applyFill="1"/>
    <xf numFmtId="168" fontId="11" fillId="0" borderId="0" xfId="0" applyNumberFormat="1" applyFont="1" applyFill="1"/>
    <xf numFmtId="0" fontId="3" fillId="0" borderId="0" xfId="0" applyFont="1"/>
    <xf numFmtId="14" fontId="3" fillId="0" borderId="0" xfId="0" applyNumberFormat="1" applyFont="1" applyFill="1" applyAlignment="1">
      <alignment horizontal="right"/>
    </xf>
    <xf numFmtId="0" fontId="4" fillId="2" borderId="0" xfId="0" applyNumberFormat="1" applyFont="1" applyFill="1" applyAlignment="1"/>
    <xf numFmtId="0" fontId="10" fillId="2" borderId="0" xfId="0" applyFont="1" applyFill="1"/>
    <xf numFmtId="14" fontId="11" fillId="0" borderId="0" xfId="0" applyNumberFormat="1" applyFont="1" applyFill="1" applyBorder="1" applyAlignment="1">
      <alignment horizontal="left" vertical="center" wrapText="1"/>
    </xf>
    <xf numFmtId="0" fontId="6" fillId="0" borderId="0" xfId="0" applyNumberFormat="1" applyFont="1" applyAlignment="1">
      <alignment vertical="top" wrapText="1"/>
    </xf>
    <xf numFmtId="2" fontId="3" fillId="0" borderId="0" xfId="0" applyNumberFormat="1" applyFont="1" applyAlignment="1"/>
    <xf numFmtId="14" fontId="11" fillId="0" borderId="0" xfId="0" applyNumberFormat="1" applyFont="1"/>
    <xf numFmtId="17" fontId="11" fillId="0" borderId="0" xfId="0" applyNumberFormat="1" applyFont="1" applyAlignment="1"/>
    <xf numFmtId="3" fontId="3" fillId="0" borderId="0" xfId="0" applyNumberFormat="1" applyFont="1" applyBorder="1" applyAlignment="1">
      <alignment vertical="top"/>
    </xf>
    <xf numFmtId="2" fontId="4" fillId="0" borderId="0" xfId="0" applyNumberFormat="1" applyFont="1" applyFill="1" applyBorder="1" applyAlignment="1">
      <alignment vertical="top"/>
    </xf>
    <xf numFmtId="0" fontId="9" fillId="0" borderId="0" xfId="0" applyFont="1"/>
    <xf numFmtId="0" fontId="23" fillId="0" borderId="0" xfId="0" applyNumberFormat="1" applyFont="1" applyFill="1" applyAlignment="1"/>
    <xf numFmtId="168" fontId="23" fillId="0" borderId="0" xfId="0" applyNumberFormat="1" applyFont="1" applyFill="1" applyAlignment="1"/>
    <xf numFmtId="168" fontId="23" fillId="0" borderId="0" xfId="0" applyNumberFormat="1" applyFont="1" applyFill="1" applyBorder="1" applyAlignment="1"/>
    <xf numFmtId="169" fontId="23" fillId="0" borderId="0" xfId="0" applyNumberFormat="1" applyFont="1" applyFill="1" applyAlignment="1"/>
    <xf numFmtId="0" fontId="6"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Font="1" applyAlignment="1">
      <alignment horizontal="justify" vertical="top" wrapText="1"/>
    </xf>
    <xf numFmtId="0" fontId="3" fillId="0" borderId="0" xfId="0" applyFont="1" applyBorder="1" applyAlignment="1">
      <alignment horizontal="center" vertical="center"/>
    </xf>
    <xf numFmtId="14" fontId="11" fillId="0" borderId="0" xfId="0" applyNumberFormat="1" applyFont="1"/>
    <xf numFmtId="0" fontId="11" fillId="0" borderId="0" xfId="0" applyFont="1"/>
    <xf numFmtId="2" fontId="11" fillId="0" borderId="0" xfId="0" applyNumberFormat="1" applyFont="1"/>
    <xf numFmtId="0" fontId="18" fillId="0" borderId="0" xfId="0" applyFont="1" applyAlignment="1">
      <alignment vertical="top" wrapText="1"/>
    </xf>
    <xf numFmtId="1" fontId="19" fillId="0" borderId="0" xfId="0" applyNumberFormat="1" applyFont="1" applyFill="1"/>
    <xf numFmtId="0" fontId="3" fillId="0" borderId="0" xfId="0" applyNumberFormat="1" applyFont="1" applyFill="1" applyAlignment="1">
      <alignment vertical="top" wrapText="1"/>
    </xf>
    <xf numFmtId="168" fontId="11" fillId="0" borderId="0" xfId="0" applyNumberFormat="1" applyFont="1" applyAlignment="1">
      <alignment horizontal="center"/>
    </xf>
    <xf numFmtId="170" fontId="11" fillId="0" borderId="0" xfId="0" applyNumberFormat="1" applyFont="1"/>
    <xf numFmtId="0" fontId="26" fillId="0" borderId="0" xfId="0" applyFont="1"/>
    <xf numFmtId="0" fontId="27" fillId="0" borderId="0" xfId="0" applyFont="1"/>
    <xf numFmtId="0" fontId="26" fillId="0" borderId="0" xfId="0" applyFont="1" applyFill="1"/>
    <xf numFmtId="0" fontId="10" fillId="0" borderId="0" xfId="0" applyFont="1" applyFill="1" applyBorder="1"/>
    <xf numFmtId="168" fontId="26" fillId="0" borderId="0" xfId="0" applyNumberFormat="1" applyFont="1"/>
    <xf numFmtId="0" fontId="10" fillId="0" borderId="0" xfId="0" applyFont="1" applyAlignment="1">
      <alignment horizontal="center" vertical="center"/>
    </xf>
    <xf numFmtId="0" fontId="10" fillId="0" borderId="0" xfId="0" applyFont="1" applyFill="1" applyBorder="1" applyAlignment="1">
      <alignment horizontal="center" vertical="center"/>
    </xf>
    <xf numFmtId="0" fontId="28" fillId="0" borderId="0" xfId="0" applyFont="1" applyAlignment="1">
      <alignment horizontal="center" vertical="center"/>
    </xf>
    <xf numFmtId="0" fontId="10" fillId="0" borderId="0" xfId="0" applyNumberFormat="1" applyFont="1" applyAlignment="1"/>
    <xf numFmtId="1" fontId="1"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0" fontId="11" fillId="0" borderId="0" xfId="0" applyNumberFormat="1" applyFont="1" applyAlignment="1"/>
    <xf numFmtId="2" fontId="11" fillId="0" borderId="0" xfId="0" applyNumberFormat="1" applyFont="1" applyAlignment="1">
      <alignment horizontal="center" vertical="center"/>
    </xf>
    <xf numFmtId="0" fontId="10" fillId="0" borderId="0" xfId="0" applyNumberFormat="1" applyFont="1" applyFill="1" applyAlignment="1"/>
    <xf numFmtId="14" fontId="1" fillId="0" borderId="0" xfId="0" applyNumberFormat="1" applyFont="1" applyFill="1" applyAlignment="1"/>
    <xf numFmtId="0" fontId="11" fillId="0" borderId="0" xfId="0" applyNumberFormat="1" applyFont="1" applyFill="1" applyAlignment="1"/>
    <xf numFmtId="0" fontId="23" fillId="0" borderId="0" xfId="0" applyFont="1"/>
    <xf numFmtId="0" fontId="29" fillId="0" borderId="0" xfId="0" applyFont="1"/>
    <xf numFmtId="3" fontId="10" fillId="0" borderId="0" xfId="0" applyNumberFormat="1" applyFont="1"/>
    <xf numFmtId="0" fontId="10" fillId="0" borderId="0" xfId="0" applyNumberFormat="1" applyFont="1" applyAlignment="1">
      <alignment vertical="center"/>
    </xf>
    <xf numFmtId="0" fontId="10" fillId="0" borderId="0" xfId="0" applyNumberFormat="1" applyFont="1" applyBorder="1" applyAlignment="1"/>
    <xf numFmtId="0" fontId="1" fillId="0" borderId="0" xfId="0" applyFont="1" applyBorder="1"/>
    <xf numFmtId="0" fontId="10" fillId="0" borderId="0" xfId="0" applyNumberFormat="1" applyFont="1" applyBorder="1" applyAlignment="1">
      <alignment vertical="top" wrapText="1"/>
    </xf>
    <xf numFmtId="0" fontId="10" fillId="0" borderId="0" xfId="0" applyFont="1" applyFill="1" applyBorder="1" applyAlignment="1"/>
    <xf numFmtId="0" fontId="10" fillId="0" borderId="0" xfId="0" applyFont="1" applyFill="1" applyAlignment="1"/>
    <xf numFmtId="0" fontId="19" fillId="0" borderId="0" xfId="0" applyFont="1" applyFill="1"/>
    <xf numFmtId="14" fontId="11" fillId="0" borderId="0" xfId="0" applyNumberFormat="1" applyFont="1" applyFill="1"/>
    <xf numFmtId="0" fontId="8" fillId="0" borderId="0" xfId="0" applyFont="1" applyFill="1"/>
    <xf numFmtId="0" fontId="10" fillId="0" borderId="0" xfId="0" applyFont="1" applyBorder="1"/>
    <xf numFmtId="14" fontId="11" fillId="0" borderId="0" xfId="0" applyNumberFormat="1" applyFont="1" applyBorder="1"/>
    <xf numFmtId="175" fontId="11" fillId="0" borderId="0" xfId="0" applyNumberFormat="1" applyFont="1"/>
    <xf numFmtId="0" fontId="25" fillId="0" borderId="0" xfId="0" applyFont="1" applyAlignment="1">
      <alignment vertical="center"/>
    </xf>
    <xf numFmtId="0" fontId="23" fillId="0" borderId="0" xfId="0" applyFont="1" applyFill="1"/>
    <xf numFmtId="0" fontId="19" fillId="0" borderId="0" xfId="0" applyNumberFormat="1" applyFont="1" applyAlignment="1"/>
    <xf numFmtId="0" fontId="19" fillId="0" borderId="0" xfId="0" applyNumberFormat="1" applyFont="1" applyAlignment="1">
      <alignment wrapText="1"/>
    </xf>
    <xf numFmtId="2" fontId="11" fillId="0" borderId="0" xfId="0" applyNumberFormat="1" applyFont="1" applyAlignment="1"/>
    <xf numFmtId="2" fontId="19" fillId="0" borderId="0" xfId="0" applyNumberFormat="1" applyFont="1" applyAlignment="1"/>
    <xf numFmtId="0" fontId="3" fillId="0" borderId="0" xfId="0" applyNumberFormat="1" applyFont="1" applyAlignment="1">
      <alignment vertical="top" wrapText="1"/>
    </xf>
    <xf numFmtId="0" fontId="10" fillId="0" borderId="0" xfId="0" applyFont="1" applyBorder="1" applyAlignment="1">
      <alignment horizontal="left" indent="4"/>
    </xf>
    <xf numFmtId="174" fontId="11" fillId="0" borderId="0" xfId="0" applyNumberFormat="1" applyFont="1"/>
    <xf numFmtId="0" fontId="6" fillId="0" borderId="0" xfId="0" applyNumberFormat="1" applyFont="1" applyAlignment="1">
      <alignment wrapText="1"/>
    </xf>
    <xf numFmtId="0" fontId="4" fillId="0" borderId="0" xfId="0" applyNumberFormat="1" applyFont="1" applyFill="1" applyAlignment="1">
      <alignment horizontal="justify" vertical="justify" wrapText="1"/>
    </xf>
    <xf numFmtId="3" fontId="3" fillId="0" borderId="0" xfId="0" applyNumberFormat="1" applyFont="1" applyBorder="1" applyAlignment="1">
      <alignment horizontal="center" vertical="top" wrapText="1"/>
    </xf>
    <xf numFmtId="0" fontId="9" fillId="0" borderId="0" xfId="0" applyFont="1" applyAlignment="1">
      <alignment horizontal="left" wrapText="1"/>
    </xf>
    <xf numFmtId="2" fontId="4" fillId="0" borderId="0" xfId="0" applyNumberFormat="1" applyFont="1" applyFill="1" applyBorder="1" applyAlignment="1">
      <alignment horizontal="center" vertical="top" wrapText="1"/>
    </xf>
    <xf numFmtId="0" fontId="1" fillId="0" borderId="0" xfId="0" applyFont="1" applyFill="1" applyAlignment="1">
      <alignment horizontal="left" vertical="top" wrapText="1"/>
    </xf>
    <xf numFmtId="0" fontId="4" fillId="0" borderId="0" xfId="0" applyNumberFormat="1" applyFont="1" applyAlignment="1">
      <alignment horizontal="justify" vertical="top" wrapText="1"/>
    </xf>
    <xf numFmtId="1" fontId="3" fillId="0" borderId="0" xfId="0" applyNumberFormat="1" applyFont="1" applyFill="1"/>
    <xf numFmtId="0" fontId="3" fillId="0" borderId="0" xfId="0" applyNumberFormat="1" applyFont="1" applyFill="1" applyAlignment="1">
      <alignment horizontal="justify" vertical="justify" wrapText="1"/>
    </xf>
    <xf numFmtId="0" fontId="11" fillId="0" borderId="0" xfId="0" applyFont="1" applyFill="1" applyAlignment="1">
      <alignment horizontal="right"/>
    </xf>
    <xf numFmtId="0" fontId="3" fillId="0" borderId="0" xfId="0" applyFont="1" applyFill="1" applyBorder="1" applyAlignment="1" applyProtection="1">
      <alignment horizontal="left" vertical="top" wrapText="1"/>
    </xf>
    <xf numFmtId="0" fontId="3" fillId="0" borderId="0" xfId="0" applyFont="1" applyFill="1" applyBorder="1" applyAlignment="1">
      <alignment horizontal="left" vertical="top"/>
    </xf>
    <xf numFmtId="0" fontId="3" fillId="0" borderId="0" xfId="0" quotePrefix="1" applyFont="1" applyFill="1" applyBorder="1" applyAlignment="1" applyProtection="1">
      <alignment horizontal="left" vertical="top" wrapText="1"/>
    </xf>
    <xf numFmtId="2" fontId="3" fillId="0" borderId="0" xfId="0" applyNumberFormat="1" applyFont="1" applyFill="1" applyBorder="1" applyAlignment="1">
      <alignment horizontal="right" vertical="center"/>
    </xf>
    <xf numFmtId="2" fontId="11" fillId="0" borderId="0" xfId="0" applyNumberFormat="1" applyFont="1" applyFill="1" applyBorder="1" applyAlignment="1">
      <alignment horizontal="right"/>
    </xf>
    <xf numFmtId="1" fontId="3" fillId="0" borderId="0" xfId="0" applyNumberFormat="1" applyFont="1" applyFill="1" applyBorder="1" applyAlignment="1">
      <alignment horizontal="center" vertical="center"/>
    </xf>
    <xf numFmtId="17" fontId="3" fillId="0" borderId="0" xfId="0" quotePrefix="1" applyNumberFormat="1" applyFont="1" applyFill="1" applyBorder="1" applyAlignment="1">
      <alignment horizontal="left" vertical="top"/>
    </xf>
    <xf numFmtId="0" fontId="10" fillId="0" borderId="0" xfId="0" applyFont="1" applyFill="1" applyAlignment="1">
      <alignment horizontal="left" vertical="center"/>
    </xf>
    <xf numFmtId="0" fontId="18" fillId="0" borderId="0" xfId="0" applyFont="1" applyFill="1"/>
    <xf numFmtId="0" fontId="10" fillId="0" borderId="0" xfId="0" applyFont="1" applyFill="1" applyAlignment="1">
      <alignment vertical="top"/>
    </xf>
    <xf numFmtId="0" fontId="4" fillId="0" borderId="0" xfId="0" applyNumberFormat="1" applyFont="1" applyFill="1" applyBorder="1" applyAlignment="1"/>
    <xf numFmtId="0" fontId="3" fillId="0" borderId="0" xfId="0" applyNumberFormat="1" applyFont="1" applyFill="1" applyBorder="1" applyAlignment="1"/>
    <xf numFmtId="0" fontId="9" fillId="0" borderId="0" xfId="0" applyFont="1" applyFill="1"/>
    <xf numFmtId="0" fontId="3" fillId="0" borderId="0" xfId="0" applyNumberFormat="1" applyFont="1" applyFill="1" applyBorder="1" applyAlignment="1">
      <alignment horizontal="right"/>
    </xf>
    <xf numFmtId="14" fontId="3" fillId="0" borderId="0" xfId="0" applyNumberFormat="1" applyFont="1" applyFill="1" applyBorder="1" applyAlignment="1"/>
    <xf numFmtId="2" fontId="3" fillId="0" borderId="0" xfId="0" applyNumberFormat="1" applyFont="1" applyFill="1" applyBorder="1" applyAlignment="1"/>
    <xf numFmtId="0" fontId="5" fillId="0" borderId="0" xfId="0" applyFont="1" applyFill="1" applyBorder="1"/>
    <xf numFmtId="2" fontId="4" fillId="0" borderId="0" xfId="0" applyNumberFormat="1" applyFont="1" applyFill="1" applyBorder="1" applyAlignment="1">
      <alignment horizontal="center" vertical="center" wrapText="1"/>
    </xf>
    <xf numFmtId="14" fontId="4" fillId="0" borderId="0" xfId="0" applyNumberFormat="1" applyFont="1" applyFill="1" applyBorder="1" applyAlignment="1"/>
    <xf numFmtId="14" fontId="5" fillId="0" borderId="0" xfId="0" applyNumberFormat="1" applyFont="1" applyFill="1" applyBorder="1" applyAlignment="1"/>
    <xf numFmtId="172" fontId="3" fillId="0" borderId="0" xfId="0" applyNumberFormat="1" applyFont="1" applyAlignment="1"/>
    <xf numFmtId="14" fontId="3" fillId="0" borderId="0" xfId="0" quotePrefix="1" applyNumberFormat="1" applyFont="1" applyAlignment="1">
      <alignment horizontal="right"/>
    </xf>
    <xf numFmtId="4" fontId="11" fillId="0" borderId="0" xfId="0" applyNumberFormat="1" applyFont="1"/>
    <xf numFmtId="14" fontId="11" fillId="0" borderId="0" xfId="0" quotePrefix="1" applyNumberFormat="1" applyFont="1"/>
    <xf numFmtId="0" fontId="4" fillId="0" borderId="0" xfId="0" applyNumberFormat="1" applyFont="1" applyFill="1" applyAlignment="1">
      <alignment vertical="top"/>
    </xf>
    <xf numFmtId="0" fontId="4" fillId="0" borderId="0" xfId="0" applyNumberFormat="1" applyFont="1" applyFill="1" applyAlignment="1">
      <alignment vertical="top" wrapText="1"/>
    </xf>
    <xf numFmtId="0" fontId="4" fillId="0" borderId="0" xfId="0" applyFont="1" applyFill="1" applyAlignment="1">
      <alignment horizontal="left" vertical="top" wrapText="1"/>
    </xf>
    <xf numFmtId="0" fontId="10" fillId="0" borderId="0" xfId="0" applyFont="1" applyFill="1" applyAlignment="1">
      <alignment horizontal="left" vertical="top" wrapText="1"/>
    </xf>
    <xf numFmtId="172" fontId="3" fillId="0" borderId="0" xfId="0" quotePrefix="1" applyNumberFormat="1" applyFont="1" applyAlignment="1"/>
    <xf numFmtId="0" fontId="3" fillId="0" borderId="0" xfId="0" applyFont="1" applyFill="1" applyBorder="1" applyAlignment="1">
      <alignment horizontal="right"/>
    </xf>
    <xf numFmtId="0" fontId="3" fillId="0" borderId="0" xfId="0" applyFont="1" applyFill="1" applyAlignment="1">
      <alignment horizontal="right"/>
    </xf>
    <xf numFmtId="0" fontId="1" fillId="0" borderId="0" xfId="0" applyFont="1"/>
    <xf numFmtId="0" fontId="10" fillId="0" borderId="0" xfId="0" applyFont="1"/>
    <xf numFmtId="0" fontId="6" fillId="0" borderId="0" xfId="0" applyFont="1"/>
    <xf numFmtId="0" fontId="10" fillId="0" borderId="0" xfId="0" applyFont="1" applyFill="1"/>
    <xf numFmtId="0" fontId="11" fillId="0" borderId="0" xfId="0" applyFont="1"/>
    <xf numFmtId="0" fontId="3" fillId="0" borderId="0" xfId="0" applyFont="1" applyBorder="1"/>
    <xf numFmtId="0" fontId="1" fillId="0" borderId="0" xfId="0" applyFont="1"/>
    <xf numFmtId="0" fontId="1" fillId="0" borderId="0" xfId="0" applyFont="1" applyFill="1"/>
    <xf numFmtId="0" fontId="10" fillId="0" borderId="0" xfId="0" applyFont="1" applyBorder="1"/>
    <xf numFmtId="0" fontId="11" fillId="0" borderId="0" xfId="0" applyFont="1" applyBorder="1"/>
    <xf numFmtId="14" fontId="11" fillId="0" borderId="0" xfId="0" applyNumberFormat="1" applyFont="1" applyBorder="1"/>
    <xf numFmtId="2" fontId="3" fillId="0" borderId="0" xfId="0" applyNumberFormat="1" applyFont="1" applyBorder="1"/>
    <xf numFmtId="1" fontId="3" fillId="0" borderId="0" xfId="0" applyNumberFormat="1" applyFont="1" applyBorder="1"/>
    <xf numFmtId="14" fontId="10" fillId="0" borderId="0" xfId="0" applyNumberFormat="1" applyFont="1" applyBorder="1"/>
    <xf numFmtId="14" fontId="3" fillId="0" borderId="0" xfId="0" applyNumberFormat="1" applyFont="1" applyBorder="1" applyAlignment="1">
      <alignment wrapText="1"/>
    </xf>
    <xf numFmtId="0" fontId="1" fillId="0" borderId="0" xfId="0" applyFont="1" applyBorder="1"/>
    <xf numFmtId="0" fontId="3" fillId="0" borderId="0" xfId="0" applyFont="1" applyFill="1"/>
    <xf numFmtId="0" fontId="1" fillId="0" borderId="0" xfId="0" applyFont="1" applyAlignment="1">
      <alignment wrapText="1"/>
    </xf>
    <xf numFmtId="0" fontId="4" fillId="0" borderId="0" xfId="0" applyFont="1" applyFill="1"/>
    <xf numFmtId="0" fontId="4" fillId="0" borderId="0" xfId="0" applyFont="1" applyAlignment="1">
      <alignment wrapText="1"/>
    </xf>
    <xf numFmtId="0" fontId="4" fillId="0" borderId="0" xfId="0" applyFont="1"/>
    <xf numFmtId="0" fontId="2" fillId="0" borderId="0" xfId="0" applyFont="1"/>
    <xf numFmtId="0" fontId="2" fillId="0" borderId="0" xfId="0" applyFont="1" applyFill="1"/>
    <xf numFmtId="0" fontId="5" fillId="0" borderId="0" xfId="0" applyFont="1" applyFill="1" applyBorder="1" applyAlignment="1">
      <alignment horizontal="center" vertical="center" wrapText="1"/>
    </xf>
    <xf numFmtId="168" fontId="4" fillId="0" borderId="0" xfId="0" applyNumberFormat="1" applyFont="1" applyFill="1" applyBorder="1" applyAlignment="1">
      <alignment horizontal="center" vertical="center"/>
    </xf>
    <xf numFmtId="0" fontId="5" fillId="0" borderId="0" xfId="0" applyFont="1" applyFill="1" applyBorder="1" applyAlignment="1">
      <alignment vertical="center"/>
    </xf>
    <xf numFmtId="0" fontId="1" fillId="0" borderId="0" xfId="0" applyFont="1" applyFill="1"/>
    <xf numFmtId="0" fontId="4" fillId="0" borderId="0" xfId="0" applyFont="1" applyFill="1"/>
    <xf numFmtId="0" fontId="3" fillId="0" borderId="0" xfId="0" applyFont="1" applyFill="1"/>
    <xf numFmtId="0" fontId="3" fillId="0" borderId="0" xfId="0" applyFont="1" applyFill="1" applyAlignment="1">
      <alignment horizontal="center"/>
    </xf>
    <xf numFmtId="0" fontId="9" fillId="0" borderId="0" xfId="0" applyFont="1"/>
    <xf numFmtId="9" fontId="3" fillId="0" borderId="0" xfId="0" applyNumberFormat="1" applyFont="1" applyFill="1" applyAlignment="1">
      <alignment horizontal="left" vertical="center"/>
    </xf>
    <xf numFmtId="14" fontId="3" fillId="0" borderId="0" xfId="0" applyNumberFormat="1" applyFont="1" applyFill="1" applyAlignment="1">
      <alignment horizontal="center" vertical="center"/>
    </xf>
    <xf numFmtId="2" fontId="3" fillId="0" borderId="0" xfId="0" applyNumberFormat="1" applyFont="1" applyFill="1"/>
    <xf numFmtId="2" fontId="3" fillId="0" borderId="0" xfId="0" applyNumberFormat="1" applyFont="1" applyFill="1" applyAlignment="1">
      <alignment horizontal="right" vertical="center"/>
    </xf>
    <xf numFmtId="0" fontId="3" fillId="0" borderId="0" xfId="0" applyFont="1" applyFill="1" applyAlignment="1">
      <alignment horizontal="left" vertical="center"/>
    </xf>
    <xf numFmtId="0" fontId="4" fillId="0" borderId="0" xfId="0" applyFont="1" applyFill="1" applyAlignment="1">
      <alignment horizontal="left" indent="4"/>
    </xf>
    <xf numFmtId="0" fontId="3" fillId="0" borderId="0" xfId="0" applyFont="1" applyFill="1" applyAlignment="1">
      <alignment vertical="center"/>
    </xf>
    <xf numFmtId="173" fontId="3" fillId="0" borderId="0" xfId="0" applyNumberFormat="1" applyFont="1" applyFill="1" applyAlignment="1">
      <alignment horizontal="left" vertical="center"/>
    </xf>
    <xf numFmtId="0" fontId="3" fillId="0" borderId="0" xfId="0" applyFont="1" applyFill="1" applyAlignment="1"/>
    <xf numFmtId="0" fontId="3" fillId="0" borderId="0" xfId="0" applyFont="1" applyFill="1" applyAlignment="1"/>
    <xf numFmtId="2" fontId="3" fillId="0" borderId="0" xfId="0" applyNumberFormat="1" applyFont="1" applyFill="1" applyAlignment="1">
      <alignment horizontal="left" vertical="center"/>
    </xf>
    <xf numFmtId="0" fontId="4" fillId="0" borderId="0" xfId="0" applyFont="1" applyFill="1"/>
    <xf numFmtId="0" fontId="4" fillId="0" borderId="0" xfId="0" applyFont="1" applyFill="1"/>
    <xf numFmtId="0" fontId="18" fillId="0" borderId="0" xfId="0" applyFont="1" applyFill="1" applyAlignment="1">
      <alignment horizontal="left" vertical="top" wrapText="1"/>
    </xf>
    <xf numFmtId="0" fontId="31" fillId="0" borderId="0" xfId="14" applyNumberFormat="1" applyFill="1" applyAlignment="1"/>
    <xf numFmtId="0" fontId="9" fillId="0" borderId="0" xfId="0" applyFont="1" applyAlignment="1">
      <alignment horizontal="left" wrapText="1"/>
    </xf>
    <xf numFmtId="0" fontId="18" fillId="0" borderId="0" xfId="0" applyFont="1" applyFill="1" applyAlignment="1">
      <alignment horizontal="justify" vertical="top" wrapText="1"/>
    </xf>
    <xf numFmtId="0" fontId="6" fillId="0" borderId="0" xfId="0" applyFont="1" applyAlignment="1">
      <alignment horizontal="left" wrapText="1"/>
    </xf>
    <xf numFmtId="0" fontId="23" fillId="0" borderId="0" xfId="0" applyFont="1" applyFill="1" applyAlignment="1">
      <alignment horizontal="right"/>
    </xf>
    <xf numFmtId="0" fontId="23" fillId="0" borderId="0" xfId="0" applyFont="1" applyFill="1" applyBorder="1" applyAlignment="1" applyProtection="1">
      <alignment horizontal="left" vertical="top" wrapText="1"/>
    </xf>
    <xf numFmtId="0" fontId="23" fillId="0" borderId="0" xfId="0" applyFont="1" applyFill="1" applyBorder="1" applyAlignment="1">
      <alignment horizontal="left" vertical="top"/>
    </xf>
    <xf numFmtId="2" fontId="23" fillId="0" borderId="0" xfId="0" applyNumberFormat="1" applyFont="1" applyFill="1" applyBorder="1" applyAlignment="1">
      <alignment horizontal="right" vertical="center"/>
    </xf>
    <xf numFmtId="2" fontId="23" fillId="0" borderId="0" xfId="0" applyNumberFormat="1" applyFont="1" applyFill="1" applyBorder="1" applyAlignment="1">
      <alignment horizontal="right"/>
    </xf>
    <xf numFmtId="0" fontId="27" fillId="0" borderId="0" xfId="0" applyNumberFormat="1" applyFont="1" applyFill="1" applyAlignment="1"/>
    <xf numFmtId="0" fontId="3" fillId="0" borderId="0" xfId="0" applyFont="1" applyAlignment="1">
      <alignment horizontal="left"/>
    </xf>
    <xf numFmtId="17" fontId="3" fillId="0" borderId="0" xfId="0" applyNumberFormat="1" applyFont="1" applyAlignment="1"/>
    <xf numFmtId="0" fontId="3" fillId="0" borderId="9" xfId="0" applyFont="1" applyBorder="1" applyAlignment="1">
      <alignment horizontal="center"/>
    </xf>
    <xf numFmtId="0" fontId="3" fillId="0" borderId="6" xfId="0" applyFont="1" applyBorder="1"/>
    <xf numFmtId="0" fontId="3" fillId="0" borderId="7" xfId="0" applyFont="1" applyBorder="1" applyAlignment="1">
      <alignment horizontal="center" wrapText="1"/>
    </xf>
    <xf numFmtId="0" fontId="3" fillId="0" borderId="6" xfId="0" applyFont="1" applyBorder="1" applyAlignment="1">
      <alignment horizontal="center" wrapText="1"/>
    </xf>
    <xf numFmtId="0" fontId="3" fillId="0" borderId="8" xfId="0" applyFont="1" applyBorder="1"/>
    <xf numFmtId="0" fontId="3" fillId="0" borderId="5" xfId="0" applyFont="1" applyBorder="1" applyAlignment="1">
      <alignment wrapText="1"/>
    </xf>
    <xf numFmtId="168" fontId="3" fillId="0" borderId="0" xfId="0" applyNumberFormat="1" applyFont="1" applyAlignment="1">
      <alignment horizontal="center" vertical="center"/>
    </xf>
    <xf numFmtId="168" fontId="3" fillId="0" borderId="5" xfId="0" applyNumberFormat="1" applyFont="1" applyBorder="1" applyAlignment="1">
      <alignment horizontal="center" vertical="center"/>
    </xf>
    <xf numFmtId="168" fontId="3" fillId="0" borderId="9" xfId="0" applyNumberFormat="1" applyFont="1" applyBorder="1" applyAlignment="1">
      <alignment horizontal="center" vertical="center"/>
    </xf>
    <xf numFmtId="0" fontId="3" fillId="0" borderId="6" xfId="0" applyFont="1" applyBorder="1" applyAlignment="1">
      <alignment wrapText="1"/>
    </xf>
    <xf numFmtId="168" fontId="3" fillId="0" borderId="7" xfId="0" applyNumberFormat="1" applyFont="1" applyBorder="1" applyAlignment="1">
      <alignment horizontal="center" vertical="center"/>
    </xf>
    <xf numFmtId="168" fontId="3" fillId="0" borderId="6" xfId="0" applyNumberFormat="1" applyFont="1" applyBorder="1" applyAlignment="1">
      <alignment horizontal="center" vertical="center"/>
    </xf>
    <xf numFmtId="168" fontId="3" fillId="0" borderId="8" xfId="0" applyNumberFormat="1" applyFont="1" applyBorder="1" applyAlignment="1">
      <alignment horizontal="center" vertical="center"/>
    </xf>
    <xf numFmtId="0" fontId="6" fillId="0" borderId="0" xfId="0" applyFont="1"/>
    <xf numFmtId="172" fontId="3" fillId="0" borderId="0" xfId="0" applyNumberFormat="1" applyFont="1" applyFill="1" applyBorder="1"/>
    <xf numFmtId="170" fontId="17" fillId="0" borderId="4" xfId="0" quotePrefix="1" applyNumberFormat="1" applyFont="1" applyBorder="1" applyAlignment="1">
      <alignment horizontal="center" vertical="center" wrapText="1" readingOrder="1"/>
    </xf>
    <xf numFmtId="9" fontId="17" fillId="0" borderId="4" xfId="0" quotePrefix="1" applyNumberFormat="1" applyFont="1" applyBorder="1" applyAlignment="1">
      <alignment horizontal="center" vertical="center" wrapText="1" readingOrder="1"/>
    </xf>
    <xf numFmtId="170" fontId="1" fillId="0" borderId="4" xfId="0" quotePrefix="1" applyNumberFormat="1" applyFont="1" applyBorder="1" applyAlignment="1">
      <alignment horizontal="center" vertical="center" wrapText="1" readingOrder="1"/>
    </xf>
    <xf numFmtId="0" fontId="4" fillId="0" borderId="0" xfId="0" applyNumberFormat="1" applyFont="1" applyFill="1" applyAlignment="1">
      <alignment horizontal="left" vertical="top" wrapText="1"/>
    </xf>
    <xf numFmtId="0" fontId="4" fillId="0" borderId="0" xfId="0" applyFont="1" applyAlignment="1">
      <alignment horizontal="justify" vertical="justify" wrapText="1"/>
    </xf>
    <xf numFmtId="0" fontId="4" fillId="0" borderId="0" xfId="0" applyFont="1" applyAlignment="1">
      <alignment horizontal="left" vertical="justify" wrapText="1"/>
    </xf>
    <xf numFmtId="0" fontId="4" fillId="2" borderId="0" xfId="0" applyNumberFormat="1" applyFont="1" applyFill="1" applyAlignment="1">
      <alignment horizontal="justify" vertical="justify" wrapText="1"/>
    </xf>
    <xf numFmtId="1" fontId="6" fillId="0" borderId="0" xfId="0" applyNumberFormat="1" applyFont="1" applyFill="1" applyAlignment="1">
      <alignment horizontal="left" wrapText="1"/>
    </xf>
    <xf numFmtId="0" fontId="4" fillId="0" borderId="0" xfId="0" applyFont="1" applyFill="1" applyAlignment="1">
      <alignment horizontal="left" vertical="top" wrapText="1"/>
    </xf>
    <xf numFmtId="0" fontId="6" fillId="2" borderId="0" xfId="0" applyFont="1" applyFill="1" applyBorder="1" applyAlignment="1">
      <alignment horizontal="left" vertical="center" wrapText="1"/>
    </xf>
    <xf numFmtId="0" fontId="18" fillId="0" borderId="0" xfId="0" applyFont="1" applyAlignment="1">
      <alignment horizontal="justify" vertical="justify"/>
    </xf>
    <xf numFmtId="0" fontId="4" fillId="0" borderId="0" xfId="0" applyFont="1" applyAlignment="1">
      <alignment horizontal="justify" vertical="justify"/>
    </xf>
    <xf numFmtId="0" fontId="9"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wrapText="1"/>
    </xf>
    <xf numFmtId="0" fontId="9" fillId="0" borderId="7" xfId="0" applyFont="1" applyBorder="1" applyAlignment="1">
      <alignment wrapText="1"/>
    </xf>
    <xf numFmtId="2" fontId="4"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18" fillId="0" borderId="0" xfId="0" applyFont="1" applyFill="1" applyAlignment="1">
      <alignment horizontal="left" vertical="top" wrapText="1"/>
    </xf>
    <xf numFmtId="0" fontId="18" fillId="0" borderId="0" xfId="0" applyFont="1" applyFill="1" applyAlignment="1">
      <alignment horizontal="justify" vertical="top" wrapText="1"/>
    </xf>
    <xf numFmtId="0" fontId="18" fillId="0" borderId="0" xfId="0" applyFont="1" applyAlignment="1">
      <alignment horizontal="left" vertical="justify"/>
    </xf>
    <xf numFmtId="0" fontId="4" fillId="0" borderId="0" xfId="0" applyFont="1" applyAlignment="1">
      <alignment horizontal="left" vertical="justify"/>
    </xf>
    <xf numFmtId="0" fontId="4" fillId="0" borderId="0" xfId="0" applyNumberFormat="1" applyFont="1" applyAlignment="1">
      <alignment wrapText="1"/>
    </xf>
    <xf numFmtId="0" fontId="4" fillId="0" borderId="0" xfId="0" applyNumberFormat="1" applyFont="1" applyAlignment="1">
      <alignment horizontal="left" wrapText="1"/>
    </xf>
    <xf numFmtId="0" fontId="6" fillId="0" borderId="0" xfId="0" applyNumberFormat="1" applyFont="1" applyAlignment="1">
      <alignment horizontal="left" vertical="top" wrapText="1"/>
    </xf>
    <xf numFmtId="0" fontId="6" fillId="0" borderId="0" xfId="0" applyNumberFormat="1" applyFont="1" applyFill="1" applyAlignment="1">
      <alignment horizontal="left" vertical="center" wrapText="1"/>
    </xf>
    <xf numFmtId="0" fontId="4" fillId="0" borderId="0" xfId="0" applyNumberFormat="1" applyFont="1" applyFill="1" applyAlignment="1">
      <alignment horizontal="justify" vertical="justify" wrapText="1"/>
    </xf>
    <xf numFmtId="0" fontId="3"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10" fillId="0" borderId="0" xfId="0" applyNumberFormat="1" applyFont="1" applyBorder="1" applyAlignment="1">
      <alignment horizontal="left" vertical="top" wrapText="1"/>
    </xf>
    <xf numFmtId="2" fontId="4" fillId="0" borderId="0" xfId="0" applyNumberFormat="1" applyFont="1" applyFill="1" applyBorder="1" applyAlignment="1">
      <alignment horizontal="center" vertical="top" wrapText="1"/>
    </xf>
    <xf numFmtId="0" fontId="4" fillId="0" borderId="0" xfId="0" applyFont="1" applyAlignment="1">
      <alignment horizontal="left" vertical="center" wrapText="1"/>
    </xf>
    <xf numFmtId="0" fontId="11" fillId="0" borderId="0" xfId="0" applyFont="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18" fillId="0" borderId="0" xfId="0" applyFont="1" applyAlignment="1">
      <alignment horizontal="left" vertical="center" wrapText="1"/>
    </xf>
    <xf numFmtId="0" fontId="3" fillId="0" borderId="0" xfId="0" applyFont="1" applyBorder="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4" fillId="0" borderId="0" xfId="0" applyFont="1" applyAlignment="1">
      <alignment horizontal="justify" vertical="top"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wrapText="1"/>
    </xf>
    <xf numFmtId="0" fontId="4" fillId="0" borderId="0" xfId="0" applyFont="1" applyFill="1" applyAlignment="1">
      <alignment horizontal="justify" vertical="top"/>
    </xf>
    <xf numFmtId="0" fontId="1" fillId="0" borderId="0" xfId="0" applyFont="1" applyFill="1" applyAlignment="1">
      <alignment horizontal="left" wrapText="1"/>
    </xf>
    <xf numFmtId="0" fontId="18" fillId="0" borderId="0" xfId="0" applyFont="1" applyAlignment="1">
      <alignment horizontal="left" vertical="top" wrapText="1"/>
    </xf>
    <xf numFmtId="0" fontId="18" fillId="0" borderId="0" xfId="0" applyFont="1" applyAlignment="1">
      <alignment horizontal="justify" vertical="top" wrapText="1"/>
    </xf>
    <xf numFmtId="0" fontId="4" fillId="0" borderId="0" xfId="0" applyNumberFormat="1" applyFont="1" applyAlignment="1">
      <alignment horizontal="justify" vertical="top" wrapText="1"/>
    </xf>
    <xf numFmtId="0" fontId="4" fillId="0" borderId="0" xfId="0" applyNumberFormat="1" applyFont="1" applyFill="1" applyAlignment="1">
      <alignment horizontal="left" vertical="top" wrapText="1"/>
    </xf>
    <xf numFmtId="0" fontId="4" fillId="0" borderId="0" xfId="0" applyFont="1" applyAlignment="1">
      <alignment horizontal="left" vertical="top" wrapText="1"/>
    </xf>
    <xf numFmtId="0" fontId="3" fillId="0" borderId="0" xfId="0" applyFont="1" applyFill="1" applyBorder="1" applyAlignment="1">
      <alignment horizontal="center" vertical="center"/>
    </xf>
    <xf numFmtId="0" fontId="27" fillId="0" borderId="0" xfId="0" applyFont="1" applyFill="1" applyAlignment="1">
      <alignment horizontal="left" vertical="top" wrapText="1"/>
    </xf>
    <xf numFmtId="0" fontId="4" fillId="0" borderId="0" xfId="0" applyFont="1" applyFill="1" applyAlignment="1">
      <alignment wrapText="1"/>
    </xf>
    <xf numFmtId="0" fontId="10" fillId="0" borderId="0" xfId="0" applyFont="1" applyFill="1" applyAlignment="1">
      <alignment horizontal="left" vertical="top" wrapText="1"/>
    </xf>
  </cellXfs>
  <cellStyles count="15">
    <cellStyle name="Comma" xfId="2"/>
    <cellStyle name="Comma [0]" xfId="3"/>
    <cellStyle name="Currency" xfId="4"/>
    <cellStyle name="Currency [0]" xfId="5"/>
    <cellStyle name="Čárka" xfId="10" builtinId="3" hidden="1"/>
    <cellStyle name="Čárky bez des. míst" xfId="11" builtinId="6" hidden="1"/>
    <cellStyle name="Followed Hyperlink" xfId="6"/>
    <cellStyle name="Hyperlink" xfId="7"/>
    <cellStyle name="Měna" xfId="12" builtinId="4" hidden="1"/>
    <cellStyle name="Měny bez des. míst" xfId="13" builtinId="7" hidden="1"/>
    <cellStyle name="Neutrální" xfId="14" builtinId="28"/>
    <cellStyle name="Normal" xfId="8"/>
    <cellStyle name="Normální" xfId="0" builtinId="0"/>
    <cellStyle name="Percent" xfId="9"/>
    <cellStyle name="Procenta" xfId="1" builtinId="5" hidden="1"/>
  </cellStyles>
  <dxfs count="0"/>
  <tableStyles count="0" defaultTableStyle="TableStyleMedium2" defaultPivotStyle="PivotStyleMedium9"/>
  <colors>
    <mruColors>
      <color rgb="FF00A43D"/>
      <color rgb="FFE96041"/>
      <color rgb="FF4880C6"/>
      <color rgb="FF5BC5F2"/>
      <color rgb="FFFADE14"/>
      <color rgb="FFEB5D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598777286985467"/>
          <c:y val="1.9230769230769232E-2"/>
          <c:w val="0.56026662825683371"/>
          <c:h val="0.90384615384615385"/>
        </c:manualLayout>
      </c:layout>
      <c:barChart>
        <c:barDir val="bar"/>
        <c:grouping val="clustered"/>
        <c:varyColors val="0"/>
        <c:ser>
          <c:idx val="0"/>
          <c:order val="0"/>
          <c:tx>
            <c:strRef>
              <c:f>'Graf III.1'!$N$5</c:f>
              <c:strCache>
                <c:ptCount val="1"/>
                <c:pt idx="0">
                  <c:v>Objem</c:v>
                </c:pt>
              </c:strCache>
            </c:strRef>
          </c:tx>
          <c:spPr>
            <a:noFill/>
            <a:ln w="25400">
              <a:noFill/>
            </a:ln>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III.1'!$J$6:$J$10</c:f>
              <c:strCache>
                <c:ptCount val="5"/>
                <c:pt idx="0">
                  <c:v>NPFA</c:v>
                </c:pt>
                <c:pt idx="1">
                  <c:v>Investiční fondy</c:v>
                </c:pt>
                <c:pt idx="2">
                  <c:v>Penzijní fondy</c:v>
                </c:pt>
                <c:pt idx="3">
                  <c:v>Pojišťovny</c:v>
                </c:pt>
                <c:pt idx="4">
                  <c:v>Banky</c:v>
                </c:pt>
              </c:strCache>
            </c:strRef>
          </c:cat>
          <c:val>
            <c:numRef>
              <c:f>'Graf III.1'!$N$6:$N$10</c:f>
              <c:numCache>
                <c:formatCode>0</c:formatCode>
                <c:ptCount val="5"/>
                <c:pt idx="0">
                  <c:v>426.46394323308266</c:v>
                </c:pt>
                <c:pt idx="1">
                  <c:v>506.70132699999999</c:v>
                </c:pt>
                <c:pt idx="2">
                  <c:v>470.32685700000002</c:v>
                </c:pt>
                <c:pt idx="3">
                  <c:v>519.51700099999994</c:v>
                </c:pt>
                <c:pt idx="4">
                  <c:v>7281.2737030029994</c:v>
                </c:pt>
              </c:numCache>
            </c:numRef>
          </c:val>
          <c:extLst>
            <c:ext xmlns:c16="http://schemas.microsoft.com/office/drawing/2014/chart" uri="{C3380CC4-5D6E-409C-BE32-E72D297353CC}">
              <c16:uniqueId val="{00000000-D40A-4018-9E16-DE9EC37EE245}"/>
            </c:ext>
          </c:extLst>
        </c:ser>
        <c:dLbls>
          <c:showLegendKey val="0"/>
          <c:showVal val="0"/>
          <c:showCatName val="0"/>
          <c:showSerName val="0"/>
          <c:showPercent val="0"/>
          <c:showBubbleSize val="0"/>
        </c:dLbls>
        <c:gapWidth val="69"/>
        <c:axId val="139376896"/>
        <c:axId val="139411456"/>
      </c:barChart>
      <c:catAx>
        <c:axId val="139376896"/>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139411456"/>
        <c:crosses val="autoZero"/>
        <c:auto val="1"/>
        <c:lblAlgn val="ctr"/>
        <c:lblOffset val="100"/>
        <c:noMultiLvlLbl val="0"/>
      </c:catAx>
      <c:valAx>
        <c:axId val="139411456"/>
        <c:scaling>
          <c:orientation val="minMax"/>
          <c:max val="15000"/>
        </c:scaling>
        <c:delete val="1"/>
        <c:axPos val="b"/>
        <c:numFmt formatCode="0" sourceLinked="1"/>
        <c:majorTickMark val="out"/>
        <c:minorTickMark val="none"/>
        <c:tickLblPos val="nextTo"/>
        <c:crossAx val="139376896"/>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98241869067419E-2"/>
          <c:y val="2.9651462486108154E-2"/>
          <c:w val="0.82002387592065695"/>
          <c:h val="0.60927909913359235"/>
        </c:manualLayout>
      </c:layout>
      <c:areaChart>
        <c:grouping val="stacked"/>
        <c:varyColors val="0"/>
        <c:ser>
          <c:idx val="3"/>
          <c:order val="1"/>
          <c:tx>
            <c:strRef>
              <c:f>'Graf III.4'!$Q$3</c:f>
              <c:strCache>
                <c:ptCount val="1"/>
                <c:pt idx="0">
                  <c:v>Contribution of microprudential requirements</c:v>
                </c:pt>
              </c:strCache>
            </c:strRef>
          </c:tx>
          <c:spPr>
            <a:solidFill>
              <a:schemeClr val="accent2"/>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III.4'!$Q$5:$Q$49</c:f>
              <c:numCache>
                <c:formatCode>0.0</c:formatCode>
                <c:ptCount val="45"/>
                <c:pt idx="0">
                  <c:v>3.2913456689742269</c:v>
                </c:pt>
                <c:pt idx="1">
                  <c:v>3.1772322732805049</c:v>
                </c:pt>
                <c:pt idx="2">
                  <c:v>3.2831485656034451</c:v>
                </c:pt>
                <c:pt idx="3">
                  <c:v>3.075133412225421</c:v>
                </c:pt>
                <c:pt idx="4">
                  <c:v>3.2465346014582925</c:v>
                </c:pt>
                <c:pt idx="5">
                  <c:v>3.1360552420246823</c:v>
                </c:pt>
                <c:pt idx="6">
                  <c:v>2.9533747930378498</c:v>
                </c:pt>
                <c:pt idx="7">
                  <c:v>2.9705429782317845</c:v>
                </c:pt>
                <c:pt idx="8">
                  <c:v>2.8958482079339873</c:v>
                </c:pt>
                <c:pt idx="9">
                  <c:v>2.8897957017353861</c:v>
                </c:pt>
                <c:pt idx="10">
                  <c:v>2.9420793339410225</c:v>
                </c:pt>
                <c:pt idx="11">
                  <c:v>2.8403716430940138</c:v>
                </c:pt>
                <c:pt idx="12">
                  <c:v>2.8550446652352663</c:v>
                </c:pt>
                <c:pt idx="13">
                  <c:v>2.813305356816961</c:v>
                </c:pt>
                <c:pt idx="14">
                  <c:v>2.9550554488627494</c:v>
                </c:pt>
                <c:pt idx="15">
                  <c:v>2.9223405799602773</c:v>
                </c:pt>
                <c:pt idx="16">
                  <c:v>3.0086117701227368</c:v>
                </c:pt>
                <c:pt idx="17">
                  <c:v>3.0342233929798237</c:v>
                </c:pt>
                <c:pt idx="18">
                  <c:v>3.022129506337627</c:v>
                </c:pt>
                <c:pt idx="19">
                  <c:v>3.0676427145454377</c:v>
                </c:pt>
                <c:pt idx="20">
                  <c:v>3.0894726773749235</c:v>
                </c:pt>
                <c:pt idx="21">
                  <c:v>3.0482830480715686</c:v>
                </c:pt>
                <c:pt idx="22">
                  <c:v>3.0831389456286487</c:v>
                </c:pt>
                <c:pt idx="23">
                  <c:v>3.1894906307984501</c:v>
                </c:pt>
                <c:pt idx="24">
                  <c:v>3.1396075763691176</c:v>
                </c:pt>
                <c:pt idx="25">
                  <c:v>4.0913054260542054</c:v>
                </c:pt>
                <c:pt idx="26">
                  <c:v>4.0495797025409157</c:v>
                </c:pt>
                <c:pt idx="27">
                  <c:v>4.2516044663887804</c:v>
                </c:pt>
                <c:pt idx="28">
                  <c:v>4.1897502479813147</c:v>
                </c:pt>
                <c:pt idx="29">
                  <c:v>3.9961794046249506</c:v>
                </c:pt>
                <c:pt idx="30">
                  <c:v>4.0273350972409423</c:v>
                </c:pt>
                <c:pt idx="31">
                  <c:v>3.9214856088167291</c:v>
                </c:pt>
                <c:pt idx="32">
                  <c:v>4.0412238611515017</c:v>
                </c:pt>
                <c:pt idx="33">
                  <c:v>3.9924486066825029</c:v>
                </c:pt>
                <c:pt idx="34">
                  <c:v>3.8388055038046898</c:v>
                </c:pt>
                <c:pt idx="35">
                  <c:v>3.7965067284263831</c:v>
                </c:pt>
                <c:pt idx="36">
                  <c:v>3.7017362778475302</c:v>
                </c:pt>
                <c:pt idx="37">
                  <c:v>3.3416051126581929</c:v>
                </c:pt>
                <c:pt idx="38">
                  <c:v>3.3499388287741927</c:v>
                </c:pt>
                <c:pt idx="39">
                  <c:v>3.2943454252284519</c:v>
                </c:pt>
                <c:pt idx="40">
                  <c:v>3.2983230510015256</c:v>
                </c:pt>
                <c:pt idx="41">
                  <c:v>3.1287238943182061</c:v>
                </c:pt>
                <c:pt idx="42">
                  <c:v>3.2765891614172782</c:v>
                </c:pt>
                <c:pt idx="43">
                  <c:v>3.0860526680969516</c:v>
                </c:pt>
                <c:pt idx="44">
                  <c:v>3.3363334424783737</c:v>
                </c:pt>
              </c:numCache>
            </c:numRef>
          </c:val>
          <c:extLst>
            <c:ext xmlns:c16="http://schemas.microsoft.com/office/drawing/2014/chart" uri="{C3380CC4-5D6E-409C-BE32-E72D297353CC}">
              <c16:uniqueId val="{00000000-3C43-4EE2-A5A7-7C9CC7D21D23}"/>
            </c:ext>
          </c:extLst>
        </c:ser>
        <c:ser>
          <c:idx val="1"/>
          <c:order val="2"/>
          <c:tx>
            <c:strRef>
              <c:f>'Graf III.4'!$O$3</c:f>
              <c:strCache>
                <c:ptCount val="1"/>
                <c:pt idx="0">
                  <c:v>Contribution of systemic risk buffer</c:v>
                </c:pt>
              </c:strCache>
            </c:strRef>
          </c:tx>
          <c:spPr>
            <a:solidFill>
              <a:schemeClr val="accent4"/>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III.4'!$O$5:$O$49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0.65623879856356737</c:v>
                </c:pt>
                <c:pt idx="29">
                  <c:v>0.6540006421597564</c:v>
                </c:pt>
                <c:pt idx="30">
                  <c:v>0.65372575317807424</c:v>
                </c:pt>
                <c:pt idx="31">
                  <c:v>0.63229799682089283</c:v>
                </c:pt>
                <c:pt idx="32">
                  <c:v>0.66228471712247039</c:v>
                </c:pt>
                <c:pt idx="33">
                  <c:v>0.63172001000362332</c:v>
                </c:pt>
                <c:pt idx="34">
                  <c:v>0.65761057771974585</c:v>
                </c:pt>
                <c:pt idx="35">
                  <c:v>0.65610060558542482</c:v>
                </c:pt>
                <c:pt idx="36">
                  <c:v>0.64579226127830935</c:v>
                </c:pt>
                <c:pt idx="37">
                  <c:v>0.66861392767906924</c:v>
                </c:pt>
                <c:pt idx="38">
                  <c:v>0.66715399189277402</c:v>
                </c:pt>
                <c:pt idx="39">
                  <c:v>0.65200784080083007</c:v>
                </c:pt>
                <c:pt idx="40">
                  <c:v>0.66414343149305299</c:v>
                </c:pt>
                <c:pt idx="41">
                  <c:v>0.65473939342894472</c:v>
                </c:pt>
                <c:pt idx="42">
                  <c:v>0.6558133621485327</c:v>
                </c:pt>
                <c:pt idx="43">
                  <c:v>0.6370901812275056</c:v>
                </c:pt>
                <c:pt idx="44">
                  <c:v>0.64002817909152299</c:v>
                </c:pt>
              </c:numCache>
            </c:numRef>
          </c:val>
          <c:extLst>
            <c:ext xmlns:c16="http://schemas.microsoft.com/office/drawing/2014/chart" uri="{C3380CC4-5D6E-409C-BE32-E72D297353CC}">
              <c16:uniqueId val="{00000001-3C43-4EE2-A5A7-7C9CC7D21D23}"/>
            </c:ext>
          </c:extLst>
        </c:ser>
        <c:ser>
          <c:idx val="0"/>
          <c:order val="3"/>
          <c:tx>
            <c:strRef>
              <c:f>'Graf III.4'!$N$3</c:f>
              <c:strCache>
                <c:ptCount val="1"/>
                <c:pt idx="0">
                  <c:v>Contribution of capital conservation buffer</c:v>
                </c:pt>
              </c:strCache>
            </c:strRef>
          </c:tx>
          <c:spPr>
            <a:solidFill>
              <a:schemeClr val="accent3"/>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III.4'!$N$5:$N$49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0.38683181622541074</c:v>
                </c:pt>
                <c:pt idx="26">
                  <c:v>0.40955361994243056</c:v>
                </c:pt>
                <c:pt idx="27">
                  <c:v>1.0225930681034869</c:v>
                </c:pt>
                <c:pt idx="28">
                  <c:v>1.0343184597814776</c:v>
                </c:pt>
                <c:pt idx="29">
                  <c:v>1.0301904607306507</c:v>
                </c:pt>
                <c:pt idx="30">
                  <c:v>1.0368749975603331</c:v>
                </c:pt>
                <c:pt idx="31">
                  <c:v>1.0083605713093293</c:v>
                </c:pt>
                <c:pt idx="32">
                  <c:v>1.0420063475017551</c:v>
                </c:pt>
                <c:pt idx="33">
                  <c:v>0.99602811776857081</c:v>
                </c:pt>
                <c:pt idx="34">
                  <c:v>1.0240002223176172</c:v>
                </c:pt>
                <c:pt idx="35">
                  <c:v>1.0142812841910374</c:v>
                </c:pt>
                <c:pt idx="36">
                  <c:v>1.0035063364219612</c:v>
                </c:pt>
                <c:pt idx="37">
                  <c:v>0.8785233667914043</c:v>
                </c:pt>
                <c:pt idx="38">
                  <c:v>0.87494378591098743</c:v>
                </c:pt>
                <c:pt idx="39">
                  <c:v>0.86168077914764529</c:v>
                </c:pt>
                <c:pt idx="40">
                  <c:v>0.87498432336201759</c:v>
                </c:pt>
                <c:pt idx="41">
                  <c:v>0.85671347357006944</c:v>
                </c:pt>
                <c:pt idx="42">
                  <c:v>0.86196755673112868</c:v>
                </c:pt>
                <c:pt idx="43">
                  <c:v>0.84872420624021494</c:v>
                </c:pt>
                <c:pt idx="44">
                  <c:v>0.86347578586518203</c:v>
                </c:pt>
              </c:numCache>
            </c:numRef>
          </c:val>
          <c:extLst>
            <c:ext xmlns:c16="http://schemas.microsoft.com/office/drawing/2014/chart" uri="{C3380CC4-5D6E-409C-BE32-E72D297353CC}">
              <c16:uniqueId val="{00000002-3C43-4EE2-A5A7-7C9CC7D21D23}"/>
            </c:ext>
          </c:extLst>
        </c:ser>
        <c:ser>
          <c:idx val="6"/>
          <c:order val="5"/>
          <c:tx>
            <c:strRef>
              <c:f>'Graf III.4'!$M$3</c:f>
              <c:strCache>
                <c:ptCount val="1"/>
                <c:pt idx="0">
                  <c:v>Contribution of countercyclical capital buffer</c:v>
                </c:pt>
              </c:strCache>
            </c:strRef>
          </c:tx>
          <c:spPr>
            <a:solidFill>
              <a:schemeClr val="accent6"/>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III.4'!$M$5:$M$49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6.5992299486339334E-5</c:v>
                </c:pt>
                <c:pt idx="26">
                  <c:v>0</c:v>
                </c:pt>
                <c:pt idx="27">
                  <c:v>0</c:v>
                </c:pt>
                <c:pt idx="28">
                  <c:v>0</c:v>
                </c:pt>
                <c:pt idx="29">
                  <c:v>0</c:v>
                </c:pt>
                <c:pt idx="30">
                  <c:v>0</c:v>
                </c:pt>
                <c:pt idx="31">
                  <c:v>2.1019091374085974E-6</c:v>
                </c:pt>
                <c:pt idx="32">
                  <c:v>7.8626988404550957E-6</c:v>
                </c:pt>
                <c:pt idx="33">
                  <c:v>4.6169717089483697E-6</c:v>
                </c:pt>
                <c:pt idx="34">
                  <c:v>8.7581411456927327E-5</c:v>
                </c:pt>
                <c:pt idx="35">
                  <c:v>3.1419226513307308E-4</c:v>
                </c:pt>
                <c:pt idx="36">
                  <c:v>1.4171253617707436E-3</c:v>
                </c:pt>
                <c:pt idx="37">
                  <c:v>0.1569421886540181</c:v>
                </c:pt>
                <c:pt idx="38">
                  <c:v>0.15606059024694696</c:v>
                </c:pt>
                <c:pt idx="39">
                  <c:v>0.15923718258838937</c:v>
                </c:pt>
                <c:pt idx="40">
                  <c:v>0.16242801328821788</c:v>
                </c:pt>
                <c:pt idx="41">
                  <c:v>0.18416050075156676</c:v>
                </c:pt>
                <c:pt idx="42">
                  <c:v>0.19472286372784353</c:v>
                </c:pt>
                <c:pt idx="43">
                  <c:v>0.31358219909562557</c:v>
                </c:pt>
                <c:pt idx="44">
                  <c:v>0.3279816752685818</c:v>
                </c:pt>
              </c:numCache>
            </c:numRef>
          </c:val>
          <c:extLst>
            <c:ext xmlns:c16="http://schemas.microsoft.com/office/drawing/2014/chart" uri="{C3380CC4-5D6E-409C-BE32-E72D297353CC}">
              <c16:uniqueId val="{00000003-3C43-4EE2-A5A7-7C9CC7D21D23}"/>
            </c:ext>
          </c:extLst>
        </c:ser>
        <c:ser>
          <c:idx val="2"/>
          <c:order val="6"/>
          <c:tx>
            <c:strRef>
              <c:f>'Graf III.4'!$P$3</c:f>
              <c:strCache>
                <c:ptCount val="1"/>
                <c:pt idx="0">
                  <c:v>Contribution of capital surplus</c:v>
                </c:pt>
              </c:strCache>
            </c:strRef>
          </c:tx>
          <c:spPr>
            <a:solidFill>
              <a:schemeClr val="accent5"/>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III.4'!$P$5:$P$49</c:f>
              <c:numCache>
                <c:formatCode>0.0</c:formatCode>
                <c:ptCount val="45"/>
                <c:pt idx="0">
                  <c:v>1.7841725055576738</c:v>
                </c:pt>
                <c:pt idx="1">
                  <c:v>1.9945514019416857</c:v>
                </c:pt>
                <c:pt idx="2">
                  <c:v>2.0986869557151127</c:v>
                </c:pt>
                <c:pt idx="3">
                  <c:v>2.2332427051271635</c:v>
                </c:pt>
                <c:pt idx="4">
                  <c:v>2.051074345230341</c:v>
                </c:pt>
                <c:pt idx="5">
                  <c:v>2.2400246711544605</c:v>
                </c:pt>
                <c:pt idx="6">
                  <c:v>2.6088739978402948</c:v>
                </c:pt>
                <c:pt idx="7">
                  <c:v>2.6611273170221237</c:v>
                </c:pt>
                <c:pt idx="8">
                  <c:v>2.8537306860844378</c:v>
                </c:pt>
                <c:pt idx="9">
                  <c:v>2.9222202249861442</c:v>
                </c:pt>
                <c:pt idx="10">
                  <c:v>3.204261649622381</c:v>
                </c:pt>
                <c:pt idx="11">
                  <c:v>3.407362393844461</c:v>
                </c:pt>
                <c:pt idx="12">
                  <c:v>3.3999646270995889</c:v>
                </c:pt>
                <c:pt idx="13">
                  <c:v>3.4331667434079045</c:v>
                </c:pt>
                <c:pt idx="14">
                  <c:v>3.620919564941687</c:v>
                </c:pt>
                <c:pt idx="15">
                  <c:v>3.4238390049951892</c:v>
                </c:pt>
                <c:pt idx="16">
                  <c:v>3.2915721671412919</c:v>
                </c:pt>
                <c:pt idx="17">
                  <c:v>3.1578917122158057</c:v>
                </c:pt>
                <c:pt idx="18">
                  <c:v>3.6358512766753557</c:v>
                </c:pt>
                <c:pt idx="19">
                  <c:v>3.5524969353037492</c:v>
                </c:pt>
                <c:pt idx="20">
                  <c:v>3.5932671358730439</c:v>
                </c:pt>
                <c:pt idx="21">
                  <c:v>3.4980552187911327</c:v>
                </c:pt>
                <c:pt idx="22">
                  <c:v>3.9005863410927923</c:v>
                </c:pt>
                <c:pt idx="23">
                  <c:v>3.9598318844597538</c:v>
                </c:pt>
                <c:pt idx="24">
                  <c:v>3.8361793452637238</c:v>
                </c:pt>
                <c:pt idx="25">
                  <c:v>2.7661233351850329</c:v>
                </c:pt>
                <c:pt idx="26">
                  <c:v>2.8361005141391091</c:v>
                </c:pt>
                <c:pt idx="27">
                  <c:v>2.0158169001727337</c:v>
                </c:pt>
                <c:pt idx="28">
                  <c:v>1.4563100801219218</c:v>
                </c:pt>
                <c:pt idx="29">
                  <c:v>1.8187173990497896</c:v>
                </c:pt>
                <c:pt idx="30">
                  <c:v>1.4916918838040107</c:v>
                </c:pt>
                <c:pt idx="31">
                  <c:v>1.3191125361279052</c:v>
                </c:pt>
                <c:pt idx="32">
                  <c:v>1.8092483641922925</c:v>
                </c:pt>
                <c:pt idx="33">
                  <c:v>1.4794688872757158</c:v>
                </c:pt>
                <c:pt idx="34">
                  <c:v>1.6204422820288022</c:v>
                </c:pt>
                <c:pt idx="35">
                  <c:v>1.5575440294282794</c:v>
                </c:pt>
                <c:pt idx="36">
                  <c:v>1.8342463191636158</c:v>
                </c:pt>
                <c:pt idx="37">
                  <c:v>1.1272503686885798</c:v>
                </c:pt>
                <c:pt idx="38">
                  <c:v>1.3637774185972904</c:v>
                </c:pt>
                <c:pt idx="39">
                  <c:v>1.239716850261781</c:v>
                </c:pt>
                <c:pt idx="40">
                  <c:v>1.5375592366817372</c:v>
                </c:pt>
                <c:pt idx="41">
                  <c:v>1.4188433848337754</c:v>
                </c:pt>
                <c:pt idx="42">
                  <c:v>1.3284952295556192</c:v>
                </c:pt>
                <c:pt idx="43">
                  <c:v>1.3256680989587375</c:v>
                </c:pt>
                <c:pt idx="44">
                  <c:v>1.4285113126351678</c:v>
                </c:pt>
              </c:numCache>
            </c:numRef>
          </c:val>
          <c:extLst>
            <c:ext xmlns:c16="http://schemas.microsoft.com/office/drawing/2014/chart" uri="{C3380CC4-5D6E-409C-BE32-E72D297353CC}">
              <c16:uniqueId val="{00000004-3C43-4EE2-A5A7-7C9CC7D21D23}"/>
            </c:ext>
          </c:extLst>
        </c:ser>
        <c:dLbls>
          <c:showLegendKey val="0"/>
          <c:showVal val="0"/>
          <c:showCatName val="0"/>
          <c:showSerName val="0"/>
          <c:showPercent val="0"/>
          <c:showBubbleSize val="0"/>
        </c:dLbls>
        <c:axId val="144776192"/>
        <c:axId val="144786560"/>
      </c:areaChart>
      <c:barChart>
        <c:barDir val="col"/>
        <c:grouping val="clustered"/>
        <c:varyColors val="0"/>
        <c:ser>
          <c:idx val="5"/>
          <c:order val="4"/>
          <c:tx>
            <c:strRef>
              <c:f>'Graf III.4'!$K$3</c:f>
              <c:strCache>
                <c:ptCount val="1"/>
                <c:pt idx="0">
                  <c:v>Exposures to the central bank (CZK billion, rhs)</c:v>
                </c:pt>
              </c:strCache>
            </c:strRef>
          </c:tx>
          <c:spPr>
            <a:solidFill>
              <a:schemeClr val="bg2"/>
            </a:solidFill>
            <a:ln w="25400">
              <a:noFill/>
            </a:ln>
          </c:spPr>
          <c:invertIfNegative val="0"/>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III.4'!$K$5:$K$49</c:f>
              <c:numCache>
                <c:formatCode>#,##0.00</c:formatCode>
                <c:ptCount val="45"/>
                <c:pt idx="0">
                  <c:v>0.29077151899999998</c:v>
                </c:pt>
                <c:pt idx="1">
                  <c:v>0.42934536400000001</c:v>
                </c:pt>
                <c:pt idx="2">
                  <c:v>0.417809235</c:v>
                </c:pt>
                <c:pt idx="3">
                  <c:v>0.41993860600000005</c:v>
                </c:pt>
                <c:pt idx="4">
                  <c:v>0.30468319599999999</c:v>
                </c:pt>
                <c:pt idx="5">
                  <c:v>0.38175627100000004</c:v>
                </c:pt>
                <c:pt idx="6">
                  <c:v>0.388834772</c:v>
                </c:pt>
                <c:pt idx="7">
                  <c:v>0.38636009999999998</c:v>
                </c:pt>
                <c:pt idx="8">
                  <c:v>0.37107168699999998</c:v>
                </c:pt>
                <c:pt idx="9">
                  <c:v>0.40415865600000001</c:v>
                </c:pt>
                <c:pt idx="10">
                  <c:v>0.40684578600000004</c:v>
                </c:pt>
                <c:pt idx="11">
                  <c:v>0.41307791599999999</c:v>
                </c:pt>
                <c:pt idx="12">
                  <c:v>0.38652905599999998</c:v>
                </c:pt>
                <c:pt idx="13">
                  <c:v>0.40907049699999998</c:v>
                </c:pt>
                <c:pt idx="14">
                  <c:v>0.39923821199999998</c:v>
                </c:pt>
                <c:pt idx="15">
                  <c:v>0.39346504200000004</c:v>
                </c:pt>
                <c:pt idx="16">
                  <c:v>0.38294407799999997</c:v>
                </c:pt>
                <c:pt idx="17">
                  <c:v>0.399737114</c:v>
                </c:pt>
                <c:pt idx="18">
                  <c:v>0.39153688599999997</c:v>
                </c:pt>
                <c:pt idx="19">
                  <c:v>0.384532714</c:v>
                </c:pt>
                <c:pt idx="20">
                  <c:v>0.38340663000000003</c:v>
                </c:pt>
                <c:pt idx="21">
                  <c:v>0.44379006500000001</c:v>
                </c:pt>
                <c:pt idx="22">
                  <c:v>0.45120359300000001</c:v>
                </c:pt>
                <c:pt idx="23">
                  <c:v>0.45755080400000003</c:v>
                </c:pt>
                <c:pt idx="24">
                  <c:v>0.66064655400000005</c:v>
                </c:pt>
                <c:pt idx="25">
                  <c:v>0.70992689300000011</c:v>
                </c:pt>
                <c:pt idx="26">
                  <c:v>0.7191226260000001</c:v>
                </c:pt>
                <c:pt idx="27">
                  <c:v>0.71968293400000005</c:v>
                </c:pt>
                <c:pt idx="28">
                  <c:v>0.68082208100000008</c:v>
                </c:pt>
                <c:pt idx="29">
                  <c:v>0.74490190778799992</c:v>
                </c:pt>
                <c:pt idx="30">
                  <c:v>0.74847711877500001</c:v>
                </c:pt>
                <c:pt idx="31">
                  <c:v>0.94117833905999992</c:v>
                </c:pt>
                <c:pt idx="32">
                  <c:v>0.84954127812900004</c:v>
                </c:pt>
                <c:pt idx="33">
                  <c:v>1.1583056852220002</c:v>
                </c:pt>
                <c:pt idx="34">
                  <c:v>1.067879571422</c:v>
                </c:pt>
                <c:pt idx="35">
                  <c:v>1.1706809505690001</c:v>
                </c:pt>
                <c:pt idx="36">
                  <c:v>1.2792673908969998</c:v>
                </c:pt>
                <c:pt idx="37">
                  <c:v>2.1991283496629999</c:v>
                </c:pt>
                <c:pt idx="38">
                  <c:v>2.2494926448619998</c:v>
                </c:pt>
                <c:pt idx="39">
                  <c:v>2.4198458524379993</c:v>
                </c:pt>
                <c:pt idx="40">
                  <c:v>2.2938685974520001</c:v>
                </c:pt>
                <c:pt idx="41">
                  <c:v>2.3859553440169998</c:v>
                </c:pt>
                <c:pt idx="42">
                  <c:v>2.3984153667550006</c:v>
                </c:pt>
                <c:pt idx="43">
                  <c:v>2.4564864802590001</c:v>
                </c:pt>
                <c:pt idx="44">
                  <c:v>2.3012359400200002</c:v>
                </c:pt>
              </c:numCache>
            </c:numRef>
          </c:val>
          <c:extLst>
            <c:ext xmlns:c16="http://schemas.microsoft.com/office/drawing/2014/chart" uri="{C3380CC4-5D6E-409C-BE32-E72D297353CC}">
              <c16:uniqueId val="{00000005-3C43-4EE2-A5A7-7C9CC7D21D23}"/>
            </c:ext>
          </c:extLst>
        </c:ser>
        <c:dLbls>
          <c:showLegendKey val="0"/>
          <c:showVal val="0"/>
          <c:showCatName val="0"/>
          <c:showSerName val="0"/>
          <c:showPercent val="0"/>
          <c:showBubbleSize val="0"/>
        </c:dLbls>
        <c:gapWidth val="0"/>
        <c:axId val="144793600"/>
        <c:axId val="144775808"/>
      </c:barChart>
      <c:lineChart>
        <c:grouping val="standard"/>
        <c:varyColors val="0"/>
        <c:ser>
          <c:idx val="4"/>
          <c:order val="0"/>
          <c:tx>
            <c:strRef>
              <c:f>'Graf III.4'!$L$3</c:f>
              <c:strCache>
                <c:ptCount val="1"/>
                <c:pt idx="0">
                  <c:v>Leverage ratio (Tier 1/total assets)</c:v>
                </c:pt>
              </c:strCache>
            </c:strRef>
          </c:tx>
          <c:spPr>
            <a:ln w="25400">
              <a:solidFill>
                <a:schemeClr val="tx1"/>
              </a:solidFill>
              <a:prstDash val="solid"/>
            </a:ln>
          </c:spPr>
          <c:marker>
            <c:symbol val="none"/>
          </c:marke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III.4'!$L$5:$L$49</c:f>
              <c:numCache>
                <c:formatCode>0.0</c:formatCode>
                <c:ptCount val="45"/>
                <c:pt idx="0">
                  <c:v>5.0755181745319007</c:v>
                </c:pt>
                <c:pt idx="1">
                  <c:v>5.1717836752221906</c:v>
                </c:pt>
                <c:pt idx="2">
                  <c:v>5.3818355213185578</c:v>
                </c:pt>
                <c:pt idx="3">
                  <c:v>5.3083761173525845</c:v>
                </c:pt>
                <c:pt idx="4">
                  <c:v>5.2976089466886336</c:v>
                </c:pt>
                <c:pt idx="5">
                  <c:v>5.3760799131791428</c:v>
                </c:pt>
                <c:pt idx="6">
                  <c:v>5.5622487908781446</c:v>
                </c:pt>
                <c:pt idx="7">
                  <c:v>5.6316702952539082</c:v>
                </c:pt>
                <c:pt idx="8">
                  <c:v>5.7495788940184251</c:v>
                </c:pt>
                <c:pt idx="9">
                  <c:v>5.8120159267215303</c:v>
                </c:pt>
                <c:pt idx="10">
                  <c:v>6.1463409835634035</c:v>
                </c:pt>
                <c:pt idx="11">
                  <c:v>6.2477340369384748</c:v>
                </c:pt>
                <c:pt idx="12">
                  <c:v>6.2550092923348553</c:v>
                </c:pt>
                <c:pt idx="13">
                  <c:v>6.2464721002248655</c:v>
                </c:pt>
                <c:pt idx="14">
                  <c:v>6.5759750138044364</c:v>
                </c:pt>
                <c:pt idx="15">
                  <c:v>6.3461795849554665</c:v>
                </c:pt>
                <c:pt idx="16">
                  <c:v>6.3001839372640287</c:v>
                </c:pt>
                <c:pt idx="17">
                  <c:v>6.1921151051956294</c:v>
                </c:pt>
                <c:pt idx="18">
                  <c:v>6.6579807830129827</c:v>
                </c:pt>
                <c:pt idx="19">
                  <c:v>6.6201396498491869</c:v>
                </c:pt>
                <c:pt idx="20">
                  <c:v>6.6827398132479674</c:v>
                </c:pt>
                <c:pt idx="21">
                  <c:v>6.5463382668627013</c:v>
                </c:pt>
                <c:pt idx="22">
                  <c:v>6.983725286721441</c:v>
                </c:pt>
                <c:pt idx="23">
                  <c:v>7.1493225152582038</c:v>
                </c:pt>
                <c:pt idx="24">
                  <c:v>6.9757869216328414</c:v>
                </c:pt>
                <c:pt idx="25">
                  <c:v>7.2443265697641355</c:v>
                </c:pt>
                <c:pt idx="26">
                  <c:v>7.2952338366224554</c:v>
                </c:pt>
                <c:pt idx="27">
                  <c:v>7.2900144346650011</c:v>
                </c:pt>
                <c:pt idx="28">
                  <c:v>7.3366175864482814</c:v>
                </c:pt>
                <c:pt idx="29">
                  <c:v>7.4990879065651477</c:v>
                </c:pt>
                <c:pt idx="30">
                  <c:v>7.2096277317833604</c:v>
                </c:pt>
                <c:pt idx="31">
                  <c:v>6.8812588149839939</c:v>
                </c:pt>
                <c:pt idx="32">
                  <c:v>7.5547711526668602</c:v>
                </c:pt>
                <c:pt idx="33">
                  <c:v>7.0996702387021218</c:v>
                </c:pt>
                <c:pt idx="34">
                  <c:v>7.140946167282312</c:v>
                </c:pt>
                <c:pt idx="35">
                  <c:v>7.0247468398962578</c:v>
                </c:pt>
                <c:pt idx="36">
                  <c:v>7.1866983200731873</c:v>
                </c:pt>
                <c:pt idx="37">
                  <c:v>6.1729349644712643</c:v>
                </c:pt>
                <c:pt idx="38">
                  <c:v>6.4118746154221915</c:v>
                </c:pt>
                <c:pt idx="39">
                  <c:v>6.2069880780270976</c:v>
                </c:pt>
                <c:pt idx="40">
                  <c:v>6.5374380558265512</c:v>
                </c:pt>
                <c:pt idx="41">
                  <c:v>6.2431806469025624</c:v>
                </c:pt>
                <c:pt idx="42">
                  <c:v>6.3175881735804023</c:v>
                </c:pt>
                <c:pt idx="43">
                  <c:v>6.2111173536190352</c:v>
                </c:pt>
                <c:pt idx="44">
                  <c:v>6.5963303953388284</c:v>
                </c:pt>
              </c:numCache>
            </c:numRef>
          </c:val>
          <c:smooth val="0"/>
          <c:extLst>
            <c:ext xmlns:c16="http://schemas.microsoft.com/office/drawing/2014/chart" uri="{C3380CC4-5D6E-409C-BE32-E72D297353CC}">
              <c16:uniqueId val="{00000006-3C43-4EE2-A5A7-7C9CC7D21D23}"/>
            </c:ext>
          </c:extLst>
        </c:ser>
        <c:ser>
          <c:idx val="7"/>
          <c:order val="7"/>
          <c:tx>
            <c:strRef>
              <c:f>'Graf III.4'!$R$3</c:f>
              <c:strCache>
                <c:ptCount val="1"/>
                <c:pt idx="0">
                  <c:v>Leverage ratio (Tier 1/total assets excl. CNB)</c:v>
                </c:pt>
              </c:strCache>
            </c:strRef>
          </c:tx>
          <c:spPr>
            <a:ln w="25400">
              <a:solidFill>
                <a:srgbClr val="000000"/>
              </a:solidFill>
              <a:prstDash val="sysDash"/>
            </a:ln>
          </c:spPr>
          <c:marker>
            <c:symbol val="none"/>
          </c:marke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III.4'!$R$5:$R$49</c:f>
              <c:numCache>
                <c:formatCode>0.0</c:formatCode>
                <c:ptCount val="45"/>
                <c:pt idx="0">
                  <c:v>5.5146654185840447</c:v>
                </c:pt>
                <c:pt idx="1">
                  <c:v>5.8571305464573991</c:v>
                </c:pt>
                <c:pt idx="2">
                  <c:v>6.0335503475495686</c:v>
                </c:pt>
                <c:pt idx="3">
                  <c:v>5.9436523486180732</c:v>
                </c:pt>
                <c:pt idx="4">
                  <c:v>5.7406281760493272</c:v>
                </c:pt>
                <c:pt idx="5">
                  <c:v>5.9388676830361211</c:v>
                </c:pt>
                <c:pt idx="6">
                  <c:v>6.1576340698578296</c:v>
                </c:pt>
                <c:pt idx="7">
                  <c:v>6.2364266912362618</c:v>
                </c:pt>
                <c:pt idx="8">
                  <c:v>6.3344635558060487</c:v>
                </c:pt>
                <c:pt idx="9">
                  <c:v>6.45742947224372</c:v>
                </c:pt>
                <c:pt idx="10">
                  <c:v>6.816380385010314</c:v>
                </c:pt>
                <c:pt idx="11">
                  <c:v>6.9426479210491872</c:v>
                </c:pt>
                <c:pt idx="12">
                  <c:v>6.9021038976233298</c:v>
                </c:pt>
                <c:pt idx="13">
                  <c:v>6.9244855540878971</c:v>
                </c:pt>
                <c:pt idx="14">
                  <c:v>7.2671010086469643</c:v>
                </c:pt>
                <c:pt idx="15">
                  <c:v>6.9779908888117221</c:v>
                </c:pt>
                <c:pt idx="16">
                  <c:v>6.9023479500794318</c:v>
                </c:pt>
                <c:pt idx="17">
                  <c:v>6.7948814493351222</c:v>
                </c:pt>
                <c:pt idx="18">
                  <c:v>7.2819813593654432</c:v>
                </c:pt>
                <c:pt idx="19">
                  <c:v>7.2242214798464213</c:v>
                </c:pt>
                <c:pt idx="20">
                  <c:v>7.2934754627686962</c:v>
                </c:pt>
                <c:pt idx="21">
                  <c:v>7.2239122617207787</c:v>
                </c:pt>
                <c:pt idx="22">
                  <c:v>7.725215352388501</c:v>
                </c:pt>
                <c:pt idx="23">
                  <c:v>7.9167348872224306</c:v>
                </c:pt>
                <c:pt idx="24">
                  <c:v>8.0135095317952132</c:v>
                </c:pt>
                <c:pt idx="25">
                  <c:v>8.4056413567345309</c:v>
                </c:pt>
                <c:pt idx="26">
                  <c:v>8.4568272093309673</c:v>
                </c:pt>
                <c:pt idx="27">
                  <c:v>8.4512235525524968</c:v>
                </c:pt>
                <c:pt idx="28">
                  <c:v>8.425762640007525</c:v>
                </c:pt>
                <c:pt idx="29">
                  <c:v>8.6984840666361567</c:v>
                </c:pt>
                <c:pt idx="30">
                  <c:v>8.3627851096991304</c:v>
                </c:pt>
                <c:pt idx="31">
                  <c:v>8.2437263499159403</c:v>
                </c:pt>
                <c:pt idx="32">
                  <c:v>8.9588671342273596</c:v>
                </c:pt>
                <c:pt idx="33">
                  <c:v>8.8528789076961516</c:v>
                </c:pt>
                <c:pt idx="34">
                  <c:v>8.7449281702150969</c:v>
                </c:pt>
                <c:pt idx="35">
                  <c:v>8.7547062321154243</c:v>
                </c:pt>
                <c:pt idx="36">
                  <c:v>9.1546155370291711</c:v>
                </c:pt>
                <c:pt idx="37">
                  <c:v>8.974099899524397</c:v>
                </c:pt>
                <c:pt idx="38">
                  <c:v>9.4236183072199999</c:v>
                </c:pt>
                <c:pt idx="39">
                  <c:v>9.2983912967550673</c:v>
                </c:pt>
                <c:pt idx="40">
                  <c:v>9.7226168076090431</c:v>
                </c:pt>
                <c:pt idx="41">
                  <c:v>9.2684020803784133</c:v>
                </c:pt>
                <c:pt idx="42">
                  <c:v>9.3510835086273669</c:v>
                </c:pt>
                <c:pt idx="43">
                  <c:v>9.1958809609352272</c:v>
                </c:pt>
                <c:pt idx="44">
                  <c:v>9.644442337547785</c:v>
                </c:pt>
              </c:numCache>
            </c:numRef>
          </c:val>
          <c:smooth val="0"/>
          <c:extLst>
            <c:ext xmlns:c16="http://schemas.microsoft.com/office/drawing/2014/chart" uri="{C3380CC4-5D6E-409C-BE32-E72D297353CC}">
              <c16:uniqueId val="{00000007-3C43-4EE2-A5A7-7C9CC7D21D23}"/>
            </c:ext>
          </c:extLst>
        </c:ser>
        <c:dLbls>
          <c:showLegendKey val="0"/>
          <c:showVal val="0"/>
          <c:showCatName val="0"/>
          <c:showSerName val="0"/>
          <c:showPercent val="0"/>
          <c:showBubbleSize val="0"/>
        </c:dLbls>
        <c:marker val="1"/>
        <c:smooth val="0"/>
        <c:axId val="144776192"/>
        <c:axId val="144786560"/>
      </c:lineChart>
      <c:dateAx>
        <c:axId val="144776192"/>
        <c:scaling>
          <c:orientation val="minMax"/>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4786560"/>
        <c:crosses val="autoZero"/>
        <c:auto val="1"/>
        <c:lblOffset val="100"/>
        <c:baseTimeUnit val="months"/>
        <c:majorUnit val="24"/>
        <c:majorTimeUnit val="months"/>
        <c:minorUnit val="1"/>
        <c:minorTimeUnit val="months"/>
      </c:dateAx>
      <c:valAx>
        <c:axId val="144786560"/>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776192"/>
        <c:crosses val="autoZero"/>
        <c:crossBetween val="between"/>
        <c:majorUnit val="2"/>
      </c:valAx>
      <c:valAx>
        <c:axId val="144775808"/>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b="0">
                <a:latin typeface="Arial"/>
                <a:ea typeface="Arial"/>
                <a:cs typeface="Arial"/>
              </a:defRPr>
            </a:pPr>
            <a:endParaRPr lang="cs-CZ"/>
          </a:p>
        </c:txPr>
        <c:crossAx val="144793600"/>
        <c:crosses val="max"/>
        <c:crossBetween val="between"/>
      </c:valAx>
      <c:dateAx>
        <c:axId val="144793600"/>
        <c:scaling>
          <c:orientation val="minMax"/>
        </c:scaling>
        <c:delete val="1"/>
        <c:axPos val="b"/>
        <c:numFmt formatCode="m/d/yyyy" sourceLinked="1"/>
        <c:majorTickMark val="out"/>
        <c:minorTickMark val="none"/>
        <c:tickLblPos val="nextTo"/>
        <c:crossAx val="144775808"/>
        <c:crosses val="autoZero"/>
        <c:auto val="1"/>
        <c:lblOffset val="100"/>
        <c:baseTimeUnit val="months"/>
      </c:dateAx>
      <c:spPr>
        <a:noFill/>
        <a:ln w="25400">
          <a:noFill/>
        </a:ln>
      </c:spPr>
    </c:plotArea>
    <c:legend>
      <c:legendPos val="b"/>
      <c:layout>
        <c:manualLayout>
          <c:xMode val="edge"/>
          <c:yMode val="edge"/>
          <c:x val="6.5495134116216429E-3"/>
          <c:y val="0.69813578858198277"/>
          <c:w val="0.98547030404631386"/>
          <c:h val="0.30186421141801717"/>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7969604484760503E-2"/>
          <c:w val="0.9825174825174825"/>
          <c:h val="0.73675378387518053"/>
        </c:manualLayout>
      </c:layout>
      <c:lineChart>
        <c:grouping val="standard"/>
        <c:varyColors val="0"/>
        <c:ser>
          <c:idx val="1"/>
          <c:order val="0"/>
          <c:tx>
            <c:strRef>
              <c:f>'Graf III.5'!$K$4</c:f>
              <c:strCache>
                <c:ptCount val="1"/>
                <c:pt idx="0">
                  <c:v>Podíl nevýkonných úvěrů na celkových úvěrech</c:v>
                </c:pt>
              </c:strCache>
            </c:strRef>
          </c:tx>
          <c:spPr>
            <a:ln w="25400">
              <a:solidFill>
                <a:srgbClr val="4880C4"/>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III.5'!$K$5:$K$149</c:f>
              <c:numCache>
                <c:formatCode>0.00</c:formatCode>
                <c:ptCount val="145"/>
                <c:pt idx="0">
                  <c:v>3.4882333443510731</c:v>
                </c:pt>
                <c:pt idx="1">
                  <c:v>3.527398491527272</c:v>
                </c:pt>
                <c:pt idx="2">
                  <c:v>3.6167902303361039</c:v>
                </c:pt>
                <c:pt idx="3">
                  <c:v>3.418405083715812</c:v>
                </c:pt>
                <c:pt idx="4">
                  <c:v>3.1611245768166158</c:v>
                </c:pt>
                <c:pt idx="5">
                  <c:v>3.1205644349273567</c:v>
                </c:pt>
                <c:pt idx="6">
                  <c:v>3.0039518536073966</c:v>
                </c:pt>
                <c:pt idx="7">
                  <c:v>3.0012968519780894</c:v>
                </c:pt>
                <c:pt idx="8">
                  <c:v>2.9585818915685769</c:v>
                </c:pt>
                <c:pt idx="9">
                  <c:v>2.9678910256817139</c:v>
                </c:pt>
                <c:pt idx="10">
                  <c:v>2.8344609891839245</c:v>
                </c:pt>
                <c:pt idx="11">
                  <c:v>2.5706695366899917</c:v>
                </c:pt>
                <c:pt idx="12">
                  <c:v>2.6251590887580183</c:v>
                </c:pt>
                <c:pt idx="13">
                  <c:v>2.7139064805359014</c:v>
                </c:pt>
                <c:pt idx="14">
                  <c:v>2.7255085170449811</c:v>
                </c:pt>
                <c:pt idx="15">
                  <c:v>2.8199253265621436</c:v>
                </c:pt>
                <c:pt idx="16">
                  <c:v>2.7386724699364069</c:v>
                </c:pt>
                <c:pt idx="17">
                  <c:v>2.6734700822657809</c:v>
                </c:pt>
                <c:pt idx="18">
                  <c:v>2.688874318161909</c:v>
                </c:pt>
                <c:pt idx="19">
                  <c:v>2.8033375316489915</c:v>
                </c:pt>
                <c:pt idx="20">
                  <c:v>2.8595949439602188</c:v>
                </c:pt>
                <c:pt idx="21">
                  <c:v>2.9609921552640519</c:v>
                </c:pt>
                <c:pt idx="22">
                  <c:v>3.0445422343012343</c:v>
                </c:pt>
                <c:pt idx="23">
                  <c:v>3.0694954089665218</c:v>
                </c:pt>
                <c:pt idx="24">
                  <c:v>3.1385916616151754</c:v>
                </c:pt>
                <c:pt idx="25">
                  <c:v>3.3672305142546413</c:v>
                </c:pt>
                <c:pt idx="26">
                  <c:v>3.5103001718154307</c:v>
                </c:pt>
                <c:pt idx="27">
                  <c:v>3.7216085226141358</c:v>
                </c:pt>
                <c:pt idx="28">
                  <c:v>3.7679495120803921</c:v>
                </c:pt>
                <c:pt idx="29">
                  <c:v>4.0308429514353348</c:v>
                </c:pt>
                <c:pt idx="30">
                  <c:v>4.2542177019431051</c:v>
                </c:pt>
                <c:pt idx="31">
                  <c:v>4.3967684075249016</c:v>
                </c:pt>
                <c:pt idx="32">
                  <c:v>4.5608793462992248</c:v>
                </c:pt>
                <c:pt idx="33">
                  <c:v>4.7542302823082174</c:v>
                </c:pt>
                <c:pt idx="34">
                  <c:v>4.9549669212930709</c:v>
                </c:pt>
                <c:pt idx="35">
                  <c:v>5.036993388443685</c:v>
                </c:pt>
                <c:pt idx="36">
                  <c:v>5.208127543583128</c:v>
                </c:pt>
                <c:pt idx="37">
                  <c:v>5.3635332983952795</c:v>
                </c:pt>
                <c:pt idx="38">
                  <c:v>5.4354778637152457</c:v>
                </c:pt>
                <c:pt idx="39">
                  <c:v>5.5627129578751893</c:v>
                </c:pt>
                <c:pt idx="40">
                  <c:v>5.7001122186987736</c:v>
                </c:pt>
                <c:pt idx="41">
                  <c:v>5.7149035759263214</c:v>
                </c:pt>
                <c:pt idx="42">
                  <c:v>5.8398628619037423</c:v>
                </c:pt>
                <c:pt idx="43">
                  <c:v>5.9135482015770666</c:v>
                </c:pt>
                <c:pt idx="44">
                  <c:v>5.9223440954925488</c:v>
                </c:pt>
                <c:pt idx="45">
                  <c:v>6.2537234093426344</c:v>
                </c:pt>
                <c:pt idx="46">
                  <c:v>6.1977297799818283</c:v>
                </c:pt>
                <c:pt idx="47">
                  <c:v>6.1987697889883444</c:v>
                </c:pt>
                <c:pt idx="48">
                  <c:v>6.1350973692941766</c:v>
                </c:pt>
                <c:pt idx="49">
                  <c:v>6.191267056600199</c:v>
                </c:pt>
                <c:pt idx="50">
                  <c:v>6.2106791544537217</c:v>
                </c:pt>
                <c:pt idx="51">
                  <c:v>6.1972699783662701</c:v>
                </c:pt>
                <c:pt idx="52">
                  <c:v>6.1075918316101063</c:v>
                </c:pt>
                <c:pt idx="53">
                  <c:v>6.1031671797897546</c:v>
                </c:pt>
                <c:pt idx="54">
                  <c:v>6.1210236720995574</c:v>
                </c:pt>
                <c:pt idx="55">
                  <c:v>6.0659263572592632</c:v>
                </c:pt>
                <c:pt idx="56">
                  <c:v>6.0996134638787138</c:v>
                </c:pt>
                <c:pt idx="57">
                  <c:v>6.0714734356966389</c:v>
                </c:pt>
                <c:pt idx="58">
                  <c:v>5.8776921263208051</c:v>
                </c:pt>
                <c:pt idx="59">
                  <c:v>5.7903857769200631</c:v>
                </c:pt>
                <c:pt idx="60">
                  <c:v>5.674087034714173</c:v>
                </c:pt>
                <c:pt idx="61">
                  <c:v>5.6721732371387663</c:v>
                </c:pt>
                <c:pt idx="62">
                  <c:v>5.6844742675587412</c:v>
                </c:pt>
                <c:pt idx="63">
                  <c:v>5.6727458590486748</c:v>
                </c:pt>
                <c:pt idx="64">
                  <c:v>5.6517875099901778</c:v>
                </c:pt>
                <c:pt idx="65">
                  <c:v>5.6618770567438963</c:v>
                </c:pt>
                <c:pt idx="66">
                  <c:v>5.6172374015150757</c:v>
                </c:pt>
                <c:pt idx="67">
                  <c:v>5.6202960626118976</c:v>
                </c:pt>
                <c:pt idx="68">
                  <c:v>5.5294599094530268</c:v>
                </c:pt>
                <c:pt idx="69">
                  <c:v>5.4952607857503253</c:v>
                </c:pt>
                <c:pt idx="70">
                  <c:v>5.5403629337732925</c:v>
                </c:pt>
                <c:pt idx="71">
                  <c:v>5.5169819800420949</c:v>
                </c:pt>
                <c:pt idx="72">
                  <c:v>5.4546653525435413</c:v>
                </c:pt>
                <c:pt idx="73">
                  <c:v>5.4222759662301936</c:v>
                </c:pt>
                <c:pt idx="74">
                  <c:v>5.4474923698183684</c:v>
                </c:pt>
                <c:pt idx="75">
                  <c:v>5.4654191636712959</c:v>
                </c:pt>
                <c:pt idx="76">
                  <c:v>5.4652711613655356</c:v>
                </c:pt>
                <c:pt idx="77">
                  <c:v>5.47421628876093</c:v>
                </c:pt>
                <c:pt idx="78">
                  <c:v>5.4322789472339252</c:v>
                </c:pt>
                <c:pt idx="79">
                  <c:v>5.4306049413099231</c:v>
                </c:pt>
                <c:pt idx="80">
                  <c:v>5.3858669193717397</c:v>
                </c:pt>
                <c:pt idx="81">
                  <c:v>5.3371907269582453</c:v>
                </c:pt>
                <c:pt idx="82">
                  <c:v>5.3315928736826361</c:v>
                </c:pt>
                <c:pt idx="83">
                  <c:v>5.2291666456103689</c:v>
                </c:pt>
                <c:pt idx="84">
                  <c:v>5.211556661979821</c:v>
                </c:pt>
                <c:pt idx="85">
                  <c:v>5.1741924019718013</c:v>
                </c:pt>
                <c:pt idx="86">
                  <c:v>5.1909011165881651</c:v>
                </c:pt>
                <c:pt idx="87">
                  <c:v>5.2026363860294245</c:v>
                </c:pt>
                <c:pt idx="88">
                  <c:v>5.1693747649770456</c:v>
                </c:pt>
                <c:pt idx="89">
                  <c:v>5.1557669405377373</c:v>
                </c:pt>
                <c:pt idx="90">
                  <c:v>5.0207988000462951</c:v>
                </c:pt>
                <c:pt idx="91">
                  <c:v>5.0614068121585731</c:v>
                </c:pt>
                <c:pt idx="92">
                  <c:v>4.9441135130510956</c:v>
                </c:pt>
                <c:pt idx="93">
                  <c:v>4.9530866074087987</c:v>
                </c:pt>
                <c:pt idx="94">
                  <c:v>4.9260690475911035</c:v>
                </c:pt>
                <c:pt idx="95">
                  <c:v>4.9133129280933847</c:v>
                </c:pt>
                <c:pt idx="96">
                  <c:v>4.8906590785105619</c:v>
                </c:pt>
                <c:pt idx="97">
                  <c:v>4.8687655520489326</c:v>
                </c:pt>
                <c:pt idx="98">
                  <c:v>4.8744624252972706</c:v>
                </c:pt>
                <c:pt idx="99">
                  <c:v>4.7295772493085622</c:v>
                </c:pt>
                <c:pt idx="100">
                  <c:v>4.608284582399798</c:v>
                </c:pt>
                <c:pt idx="101">
                  <c:v>4.5747383913873394</c:v>
                </c:pt>
                <c:pt idx="102">
                  <c:v>4.6836129859860538</c:v>
                </c:pt>
                <c:pt idx="103">
                  <c:v>4.6446497938070079</c:v>
                </c:pt>
                <c:pt idx="104">
                  <c:v>4.6310733609801948</c:v>
                </c:pt>
                <c:pt idx="105">
                  <c:v>4.5728824672424002</c:v>
                </c:pt>
                <c:pt idx="106">
                  <c:v>4.4859622923470202</c:v>
                </c:pt>
                <c:pt idx="107">
                  <c:v>4.3784315499733557</c:v>
                </c:pt>
                <c:pt idx="108">
                  <c:v>4.3497990547428342</c:v>
                </c:pt>
                <c:pt idx="109">
                  <c:v>4.2986646107997082</c:v>
                </c:pt>
                <c:pt idx="110">
                  <c:v>4.2925858375656185</c:v>
                </c:pt>
                <c:pt idx="111">
                  <c:v>4.0865628429468961</c:v>
                </c:pt>
                <c:pt idx="112">
                  <c:v>4.0477306107476716</c:v>
                </c:pt>
                <c:pt idx="113">
                  <c:v>3.9409258454945162</c:v>
                </c:pt>
                <c:pt idx="114">
                  <c:v>3.9465120561307034</c:v>
                </c:pt>
                <c:pt idx="115">
                  <c:v>3.8730030686482793</c:v>
                </c:pt>
                <c:pt idx="116">
                  <c:v>3.8552712698778508</c:v>
                </c:pt>
                <c:pt idx="117">
                  <c:v>3.8263383007128478</c:v>
                </c:pt>
                <c:pt idx="118">
                  <c:v>3.715959153483201</c:v>
                </c:pt>
                <c:pt idx="119">
                  <c:v>3.660025787762379</c:v>
                </c:pt>
                <c:pt idx="120">
                  <c:v>3.7122957645872665</c:v>
                </c:pt>
                <c:pt idx="121">
                  <c:v>3.6415757884016324</c:v>
                </c:pt>
                <c:pt idx="122">
                  <c:v>3.6626709291370538</c:v>
                </c:pt>
                <c:pt idx="123">
                  <c:v>3.49030048744648</c:v>
                </c:pt>
                <c:pt idx="124">
                  <c:v>3.3547249391637801</c:v>
                </c:pt>
                <c:pt idx="125">
                  <c:v>3.3034702425598486</c:v>
                </c:pt>
                <c:pt idx="126">
                  <c:v>3.3036464556790457</c:v>
                </c:pt>
                <c:pt idx="127">
                  <c:v>3.2213873153721444</c:v>
                </c:pt>
                <c:pt idx="128">
                  <c:v>3.200026464566498</c:v>
                </c:pt>
                <c:pt idx="129">
                  <c:v>3.0759760155838989</c:v>
                </c:pt>
                <c:pt idx="130">
                  <c:v>3.0443799181359177</c:v>
                </c:pt>
                <c:pt idx="131">
                  <c:v>3.015484347683254</c:v>
                </c:pt>
                <c:pt idx="132">
                  <c:v>3.0922230114150531</c:v>
                </c:pt>
                <c:pt idx="133">
                  <c:v>3.0737761020399641</c:v>
                </c:pt>
                <c:pt idx="134">
                  <c:v>2.9953254386532282</c:v>
                </c:pt>
                <c:pt idx="135">
                  <c:v>2.9159364132319521</c:v>
                </c:pt>
                <c:pt idx="136">
                  <c:v>2.8541389903981162</c:v>
                </c:pt>
                <c:pt idx="137">
                  <c:v>2.8052426001924049</c:v>
                </c:pt>
                <c:pt idx="138">
                  <c:v>2.7173046906319396</c:v>
                </c:pt>
                <c:pt idx="139">
                  <c:v>2.6245588178855321</c:v>
                </c:pt>
                <c:pt idx="140">
                  <c:v>2.6317244489451017</c:v>
                </c:pt>
                <c:pt idx="141">
                  <c:v>2.6648293503744371</c:v>
                </c:pt>
                <c:pt idx="142">
                  <c:v>2.5888438703882288</c:v>
                </c:pt>
                <c:pt idx="143">
                  <c:v>2.6024321660726377</c:v>
                </c:pt>
                <c:pt idx="144">
                  <c:v>2.5673249442829262</c:v>
                </c:pt>
              </c:numCache>
            </c:numRef>
          </c:val>
          <c:smooth val="0"/>
          <c:extLst>
            <c:ext xmlns:c16="http://schemas.microsoft.com/office/drawing/2014/chart" uri="{C3380CC4-5D6E-409C-BE32-E72D297353CC}">
              <c16:uniqueId val="{00000000-E666-460F-B077-5FA1F9C409E8}"/>
            </c:ext>
          </c:extLst>
        </c:ser>
        <c:ser>
          <c:idx val="2"/>
          <c:order val="1"/>
          <c:tx>
            <c:strRef>
              <c:f>'Graf III.5'!$M$4</c:f>
              <c:strCache>
                <c:ptCount val="1"/>
                <c:pt idx="0">
                  <c:v>Podíl opravných položek na celkových úvěrech</c:v>
                </c:pt>
              </c:strCache>
            </c:strRef>
          </c:tx>
          <c:spPr>
            <a:ln w="25400">
              <a:solidFill>
                <a:srgbClr val="00A43D"/>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III.5'!$M$5:$M$149</c:f>
              <c:numCache>
                <c:formatCode>0.00</c:formatCode>
                <c:ptCount val="145"/>
                <c:pt idx="0">
                  <c:v>2.1645340093004775</c:v>
                </c:pt>
                <c:pt idx="1">
                  <c:v>2.1602639168657323</c:v>
                </c:pt>
                <c:pt idx="2">
                  <c:v>2.1722894732774196</c:v>
                </c:pt>
                <c:pt idx="3">
                  <c:v>2.1682149631617431</c:v>
                </c:pt>
                <c:pt idx="4">
                  <c:v>2.1425471090629662</c:v>
                </c:pt>
                <c:pt idx="5">
                  <c:v>2.1194471969704107</c:v>
                </c:pt>
                <c:pt idx="6">
                  <c:v>2.0755712365007133</c:v>
                </c:pt>
                <c:pt idx="7">
                  <c:v>2.0158696668621543</c:v>
                </c:pt>
                <c:pt idx="8">
                  <c:v>1.9870942889702501</c:v>
                </c:pt>
                <c:pt idx="9">
                  <c:v>1.9841216497037899</c:v>
                </c:pt>
                <c:pt idx="10">
                  <c:v>1.9457905353153278</c:v>
                </c:pt>
                <c:pt idx="11">
                  <c:v>1.9070069041406044</c:v>
                </c:pt>
                <c:pt idx="12">
                  <c:v>1.9043905723694754</c:v>
                </c:pt>
                <c:pt idx="13">
                  <c:v>1.9905336558321607</c:v>
                </c:pt>
                <c:pt idx="14">
                  <c:v>1.9982768749268143</c:v>
                </c:pt>
                <c:pt idx="15">
                  <c:v>2.0327318971936523</c:v>
                </c:pt>
                <c:pt idx="16">
                  <c:v>2.0043807394393167</c:v>
                </c:pt>
                <c:pt idx="17">
                  <c:v>1.9977513359293491</c:v>
                </c:pt>
                <c:pt idx="18">
                  <c:v>2.0082567479988231</c:v>
                </c:pt>
                <c:pt idx="19">
                  <c:v>2.0268277107766823</c:v>
                </c:pt>
                <c:pt idx="20">
                  <c:v>2.0849971876605782</c:v>
                </c:pt>
                <c:pt idx="21">
                  <c:v>2.109252879848349</c:v>
                </c:pt>
                <c:pt idx="22">
                  <c:v>2.1442330048556011</c:v>
                </c:pt>
                <c:pt idx="23">
                  <c:v>2.1720728620923544</c:v>
                </c:pt>
                <c:pt idx="24">
                  <c:v>2.2362108285639328</c:v>
                </c:pt>
                <c:pt idx="25">
                  <c:v>2.2987704830443763</c:v>
                </c:pt>
                <c:pt idx="26">
                  <c:v>2.3879824205038687</c:v>
                </c:pt>
                <c:pt idx="27">
                  <c:v>2.5113505831164624</c:v>
                </c:pt>
                <c:pt idx="28">
                  <c:v>2.5613792779432916</c:v>
                </c:pt>
                <c:pt idx="29">
                  <c:v>2.6400709152465325</c:v>
                </c:pt>
                <c:pt idx="30">
                  <c:v>2.7511787927075186</c:v>
                </c:pt>
                <c:pt idx="31">
                  <c:v>2.8428436661585814</c:v>
                </c:pt>
                <c:pt idx="32">
                  <c:v>2.8972597868381698</c:v>
                </c:pt>
                <c:pt idx="33">
                  <c:v>2.9627374972078329</c:v>
                </c:pt>
                <c:pt idx="34">
                  <c:v>3.044365501192301</c:v>
                </c:pt>
                <c:pt idx="35">
                  <c:v>3.0177878453753975</c:v>
                </c:pt>
                <c:pt idx="36">
                  <c:v>3.0933134287122916</c:v>
                </c:pt>
                <c:pt idx="37">
                  <c:v>3.1663458752923463</c:v>
                </c:pt>
                <c:pt idx="38">
                  <c:v>3.2025813304470261</c:v>
                </c:pt>
                <c:pt idx="39">
                  <c:v>3.2481102655768224</c:v>
                </c:pt>
                <c:pt idx="40">
                  <c:v>3.2996127473274961</c:v>
                </c:pt>
                <c:pt idx="41">
                  <c:v>3.3124032201399096</c:v>
                </c:pt>
                <c:pt idx="42">
                  <c:v>3.3650590823620172</c:v>
                </c:pt>
                <c:pt idx="43">
                  <c:v>3.4271088349625036</c:v>
                </c:pt>
                <c:pt idx="44">
                  <c:v>3.4636130329394992</c:v>
                </c:pt>
                <c:pt idx="45">
                  <c:v>3.7212350999067745</c:v>
                </c:pt>
                <c:pt idx="46">
                  <c:v>3.7286762685737225</c:v>
                </c:pt>
                <c:pt idx="47">
                  <c:v>3.7120993360735328</c:v>
                </c:pt>
                <c:pt idx="48">
                  <c:v>3.6681012472534071</c:v>
                </c:pt>
                <c:pt idx="49">
                  <c:v>3.7208260120145837</c:v>
                </c:pt>
                <c:pt idx="50">
                  <c:v>3.7428081131388971</c:v>
                </c:pt>
                <c:pt idx="51">
                  <c:v>3.7874144960916296</c:v>
                </c:pt>
                <c:pt idx="52">
                  <c:v>3.786718673173965</c:v>
                </c:pt>
                <c:pt idx="53">
                  <c:v>3.7754721587121427</c:v>
                </c:pt>
                <c:pt idx="54">
                  <c:v>3.8048307313620437</c:v>
                </c:pt>
                <c:pt idx="55">
                  <c:v>3.7923867024642557</c:v>
                </c:pt>
                <c:pt idx="56">
                  <c:v>3.7845282836156819</c:v>
                </c:pt>
                <c:pt idx="57">
                  <c:v>3.7522326487152058</c:v>
                </c:pt>
                <c:pt idx="58">
                  <c:v>3.6704234303126455</c:v>
                </c:pt>
                <c:pt idx="59">
                  <c:v>3.6228293767611657</c:v>
                </c:pt>
                <c:pt idx="60">
                  <c:v>3.5053122440086799</c:v>
                </c:pt>
                <c:pt idx="61">
                  <c:v>3.5364545475535309</c:v>
                </c:pt>
                <c:pt idx="62">
                  <c:v>3.5260409424270174</c:v>
                </c:pt>
                <c:pt idx="63">
                  <c:v>3.5433181346872913</c:v>
                </c:pt>
                <c:pt idx="64">
                  <c:v>3.548964010374219</c:v>
                </c:pt>
                <c:pt idx="65">
                  <c:v>3.5312799576280538</c:v>
                </c:pt>
                <c:pt idx="66">
                  <c:v>3.4894917036226545</c:v>
                </c:pt>
                <c:pt idx="67">
                  <c:v>3.488603380934773</c:v>
                </c:pt>
                <c:pt idx="68">
                  <c:v>3.4688328166405635</c:v>
                </c:pt>
                <c:pt idx="69">
                  <c:v>3.4463903805054512</c:v>
                </c:pt>
                <c:pt idx="70">
                  <c:v>3.4686376414620552</c:v>
                </c:pt>
                <c:pt idx="71">
                  <c:v>3.4532791829661131</c:v>
                </c:pt>
                <c:pt idx="72">
                  <c:v>3.451699882846035</c:v>
                </c:pt>
                <c:pt idx="73">
                  <c:v>3.4342871317046852</c:v>
                </c:pt>
                <c:pt idx="74">
                  <c:v>3.4462254831497723</c:v>
                </c:pt>
                <c:pt idx="75">
                  <c:v>3.4712380621122865</c:v>
                </c:pt>
                <c:pt idx="76">
                  <c:v>3.4977217398521825</c:v>
                </c:pt>
                <c:pt idx="77">
                  <c:v>3.500333780278436</c:v>
                </c:pt>
                <c:pt idx="78">
                  <c:v>3.4793269779060325</c:v>
                </c:pt>
                <c:pt idx="79">
                  <c:v>3.4974315713405963</c:v>
                </c:pt>
                <c:pt idx="80">
                  <c:v>3.4896014242265974</c:v>
                </c:pt>
                <c:pt idx="81">
                  <c:v>3.4742543236040166</c:v>
                </c:pt>
                <c:pt idx="82">
                  <c:v>3.4969054471997776</c:v>
                </c:pt>
                <c:pt idx="83">
                  <c:v>3.4573232535983935</c:v>
                </c:pt>
                <c:pt idx="84">
                  <c:v>3.4262273150458968</c:v>
                </c:pt>
                <c:pt idx="85">
                  <c:v>3.4246279961847663</c:v>
                </c:pt>
                <c:pt idx="86">
                  <c:v>3.4357103330521048</c:v>
                </c:pt>
                <c:pt idx="87">
                  <c:v>3.442845369051188</c:v>
                </c:pt>
                <c:pt idx="88">
                  <c:v>3.4149795284876947</c:v>
                </c:pt>
                <c:pt idx="89">
                  <c:v>3.4019420297709324</c:v>
                </c:pt>
                <c:pt idx="90">
                  <c:v>3.3690166669696535</c:v>
                </c:pt>
                <c:pt idx="91">
                  <c:v>3.3761396947520921</c:v>
                </c:pt>
                <c:pt idx="92">
                  <c:v>3.3798975428643812</c:v>
                </c:pt>
                <c:pt idx="93">
                  <c:v>3.3735119470993431</c:v>
                </c:pt>
                <c:pt idx="94">
                  <c:v>3.335203235958089</c:v>
                </c:pt>
                <c:pt idx="95">
                  <c:v>3.3094769956667389</c:v>
                </c:pt>
                <c:pt idx="96">
                  <c:v>3.2795779153250595</c:v>
                </c:pt>
                <c:pt idx="97">
                  <c:v>3.2745023181918902</c:v>
                </c:pt>
                <c:pt idx="98">
                  <c:v>3.2601061189795861</c:v>
                </c:pt>
                <c:pt idx="99">
                  <c:v>3.204893771902066</c:v>
                </c:pt>
                <c:pt idx="100">
                  <c:v>3.1390716503978533</c:v>
                </c:pt>
                <c:pt idx="101">
                  <c:v>3.119570420320009</c:v>
                </c:pt>
                <c:pt idx="102">
                  <c:v>3.2027708409453006</c:v>
                </c:pt>
                <c:pt idx="103">
                  <c:v>3.1711504358155023</c:v>
                </c:pt>
                <c:pt idx="104">
                  <c:v>3.1444092071534562</c:v>
                </c:pt>
                <c:pt idx="105">
                  <c:v>3.0775534676866974</c:v>
                </c:pt>
                <c:pt idx="106">
                  <c:v>3.0273685733808064</c:v>
                </c:pt>
                <c:pt idx="107">
                  <c:v>2.9389513027347043</c:v>
                </c:pt>
                <c:pt idx="108">
                  <c:v>2.9036256276235659</c:v>
                </c:pt>
                <c:pt idx="109">
                  <c:v>2.8694511921308714</c:v>
                </c:pt>
                <c:pt idx="110">
                  <c:v>2.8097871984421854</c:v>
                </c:pt>
                <c:pt idx="111">
                  <c:v>2.5788485888983281</c:v>
                </c:pt>
                <c:pt idx="112">
                  <c:v>2.5586297070119528</c:v>
                </c:pt>
                <c:pt idx="113">
                  <c:v>2.5384108251255775</c:v>
                </c:pt>
                <c:pt idx="114">
                  <c:v>2.5181919432392021</c:v>
                </c:pt>
                <c:pt idx="115">
                  <c:v>2.4902371783774973</c:v>
                </c:pt>
                <c:pt idx="116">
                  <c:v>2.4622824135157924</c:v>
                </c:pt>
                <c:pt idx="117">
                  <c:v>2.4343276486540875</c:v>
                </c:pt>
                <c:pt idx="118">
                  <c:v>2.4500673197613834</c:v>
                </c:pt>
                <c:pt idx="119">
                  <c:v>2.4658069908686793</c:v>
                </c:pt>
                <c:pt idx="120">
                  <c:v>2.4815466619759752</c:v>
                </c:pt>
                <c:pt idx="121">
                  <c:v>2.431682822633138</c:v>
                </c:pt>
                <c:pt idx="122">
                  <c:v>2.3818189832903007</c:v>
                </c:pt>
                <c:pt idx="123">
                  <c:v>2.3319551439474635</c:v>
                </c:pt>
                <c:pt idx="124">
                  <c:v>2.2824615653223415</c:v>
                </c:pt>
                <c:pt idx="125">
                  <c:v>2.2329679866972194</c:v>
                </c:pt>
                <c:pt idx="126">
                  <c:v>2.1834744080720974</c:v>
                </c:pt>
                <c:pt idx="127">
                  <c:v>2.1371681118563073</c:v>
                </c:pt>
                <c:pt idx="128">
                  <c:v>2.0908618156405168</c:v>
                </c:pt>
                <c:pt idx="129">
                  <c:v>2.0445555194247267</c:v>
                </c:pt>
                <c:pt idx="130">
                  <c:v>2.0424029893749145</c:v>
                </c:pt>
                <c:pt idx="131">
                  <c:v>2.0402504593251019</c:v>
                </c:pt>
                <c:pt idx="132">
                  <c:v>2.0380979292752897</c:v>
                </c:pt>
                <c:pt idx="133">
                  <c:v>2.0633194237168571</c:v>
                </c:pt>
                <c:pt idx="134">
                  <c:v>2.088540918158424</c:v>
                </c:pt>
                <c:pt idx="135">
                  <c:v>2.1137624125999914</c:v>
                </c:pt>
                <c:pt idx="136">
                  <c:v>2.0802385065052063</c:v>
                </c:pt>
                <c:pt idx="137">
                  <c:v>2.0467146004104206</c:v>
                </c:pt>
                <c:pt idx="138">
                  <c:v>2.0131906943156355</c:v>
                </c:pt>
                <c:pt idx="139">
                  <c:v>1.9920200774044123</c:v>
                </c:pt>
                <c:pt idx="140">
                  <c:v>1.9708494604931894</c:v>
                </c:pt>
                <c:pt idx="141">
                  <c:v>1.9496788435819663</c:v>
                </c:pt>
                <c:pt idx="142">
                  <c:v>1.9428950390278941</c:v>
                </c:pt>
                <c:pt idx="143">
                  <c:v>1.9361112344738218</c:v>
                </c:pt>
                <c:pt idx="144">
                  <c:v>1.9293274299197496</c:v>
                </c:pt>
              </c:numCache>
            </c:numRef>
          </c:val>
          <c:smooth val="0"/>
          <c:extLst>
            <c:ext xmlns:c16="http://schemas.microsoft.com/office/drawing/2014/chart" uri="{C3380CC4-5D6E-409C-BE32-E72D297353CC}">
              <c16:uniqueId val="{00000001-E666-460F-B077-5FA1F9C409E8}"/>
            </c:ext>
          </c:extLst>
        </c:ser>
        <c:dLbls>
          <c:showLegendKey val="0"/>
          <c:showVal val="0"/>
          <c:showCatName val="0"/>
          <c:showSerName val="0"/>
          <c:showPercent val="0"/>
          <c:showBubbleSize val="0"/>
        </c:dLbls>
        <c:marker val="1"/>
        <c:smooth val="0"/>
        <c:axId val="144646528"/>
        <c:axId val="144648064"/>
      </c:lineChart>
      <c:lineChart>
        <c:grouping val="standard"/>
        <c:varyColors val="0"/>
        <c:ser>
          <c:idx val="0"/>
          <c:order val="2"/>
          <c:tx>
            <c:strRef>
              <c:f>'Graf III.5'!$L$4</c:f>
              <c:strCache>
                <c:ptCount val="1"/>
                <c:pt idx="0">
                  <c:v>Krytí nevýkonných úvěrů opravnými položkami (pravá osa)</c:v>
                </c:pt>
              </c:strCache>
            </c:strRef>
          </c:tx>
          <c:spPr>
            <a:ln w="25400">
              <a:solidFill>
                <a:srgbClr val="E96041"/>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III.5'!$L$5:$L$149</c:f>
              <c:numCache>
                <c:formatCode>0.00</c:formatCode>
                <c:ptCount val="145"/>
                <c:pt idx="0">
                  <c:v>53.131831386573005</c:v>
                </c:pt>
                <c:pt idx="1">
                  <c:v>52.799745969914937</c:v>
                </c:pt>
                <c:pt idx="2">
                  <c:v>51.8236806316716</c:v>
                </c:pt>
                <c:pt idx="3">
                  <c:v>56.19738601409874</c:v>
                </c:pt>
                <c:pt idx="4">
                  <c:v>59.265851617853016</c:v>
                </c:pt>
                <c:pt idx="5">
                  <c:v>60.011734884661216</c:v>
                </c:pt>
                <c:pt idx="6">
                  <c:v>60.506642571413479</c:v>
                </c:pt>
                <c:pt idx="7">
                  <c:v>58.486817545632277</c:v>
                </c:pt>
                <c:pt idx="8">
                  <c:v>58.432462646304216</c:v>
                </c:pt>
                <c:pt idx="9">
                  <c:v>57.990064223007266</c:v>
                </c:pt>
                <c:pt idx="10">
                  <c:v>58.253817170227137</c:v>
                </c:pt>
                <c:pt idx="11">
                  <c:v>60.139926723153067</c:v>
                </c:pt>
                <c:pt idx="12">
                  <c:v>59.582546111953569</c:v>
                </c:pt>
                <c:pt idx="13">
                  <c:v>58.320891408764616</c:v>
                </c:pt>
                <c:pt idx="14">
                  <c:v>58.289450347616281</c:v>
                </c:pt>
                <c:pt idx="15">
                  <c:v>56.870156262376291</c:v>
                </c:pt>
                <c:pt idx="16">
                  <c:v>58.530692227643556</c:v>
                </c:pt>
                <c:pt idx="17">
                  <c:v>59.490243609188752</c:v>
                </c:pt>
                <c:pt idx="18">
                  <c:v>59.762732166478337</c:v>
                </c:pt>
                <c:pt idx="19">
                  <c:v>58.069753115144174</c:v>
                </c:pt>
                <c:pt idx="20">
                  <c:v>58.707152746134383</c:v>
                </c:pt>
                <c:pt idx="21">
                  <c:v>57.398205110571467</c:v>
                </c:pt>
                <c:pt idx="22">
                  <c:v>57.006697022962129</c:v>
                </c:pt>
                <c:pt idx="23">
                  <c:v>57.230397241063166</c:v>
                </c:pt>
                <c:pt idx="24">
                  <c:v>58.248960580883761</c:v>
                </c:pt>
                <c:pt idx="25">
                  <c:v>56.508669600276129</c:v>
                </c:pt>
                <c:pt idx="26">
                  <c:v>56.726122934162525</c:v>
                </c:pt>
                <c:pt idx="27">
                  <c:v>56.397314605663574</c:v>
                </c:pt>
                <c:pt idx="28">
                  <c:v>55.577764438786481</c:v>
                </c:pt>
                <c:pt idx="29">
                  <c:v>54.667835923238492</c:v>
                </c:pt>
                <c:pt idx="30">
                  <c:v>54.218888409895527</c:v>
                </c:pt>
                <c:pt idx="31">
                  <c:v>53.948994308614395</c:v>
                </c:pt>
                <c:pt idx="32">
                  <c:v>53.612773028617035</c:v>
                </c:pt>
                <c:pt idx="33">
                  <c:v>53.104438834196401</c:v>
                </c:pt>
                <c:pt idx="34">
                  <c:v>52.503745843752192</c:v>
                </c:pt>
                <c:pt idx="35">
                  <c:v>51.011472197100147</c:v>
                </c:pt>
                <c:pt idx="36">
                  <c:v>50.798842886668439</c:v>
                </c:pt>
                <c:pt idx="37">
                  <c:v>50.762652430037249</c:v>
                </c:pt>
                <c:pt idx="38">
                  <c:v>50.472184123695321</c:v>
                </c:pt>
                <c:pt idx="39">
                  <c:v>50.278594981100788</c:v>
                </c:pt>
                <c:pt idx="40">
                  <c:v>49.327914428271349</c:v>
                </c:pt>
                <c:pt idx="41">
                  <c:v>49.058217361859107</c:v>
                </c:pt>
                <c:pt idx="42">
                  <c:v>49.085559786405071</c:v>
                </c:pt>
                <c:pt idx="43">
                  <c:v>49.852910073396259</c:v>
                </c:pt>
                <c:pt idx="44">
                  <c:v>50.45121453798388</c:v>
                </c:pt>
                <c:pt idx="45">
                  <c:v>50.564992999183232</c:v>
                </c:pt>
                <c:pt idx="46">
                  <c:v>51.179334114477946</c:v>
                </c:pt>
                <c:pt idx="47">
                  <c:v>50.76181929294745</c:v>
                </c:pt>
                <c:pt idx="48">
                  <c:v>48.15357599207843</c:v>
                </c:pt>
                <c:pt idx="49">
                  <c:v>48.938490391372632</c:v>
                </c:pt>
                <c:pt idx="50">
                  <c:v>49.680993884475079</c:v>
                </c:pt>
                <c:pt idx="51">
                  <c:v>50.305289941652667</c:v>
                </c:pt>
                <c:pt idx="52">
                  <c:v>50.672045948867471</c:v>
                </c:pt>
                <c:pt idx="53">
                  <c:v>51.068766353539694</c:v>
                </c:pt>
                <c:pt idx="54">
                  <c:v>51.456959466703125</c:v>
                </c:pt>
                <c:pt idx="55">
                  <c:v>51.654023066575093</c:v>
                </c:pt>
                <c:pt idx="56">
                  <c:v>51.423689099811952</c:v>
                </c:pt>
                <c:pt idx="57">
                  <c:v>51.242328770606406</c:v>
                </c:pt>
                <c:pt idx="58">
                  <c:v>51.831295728623758</c:v>
                </c:pt>
                <c:pt idx="59">
                  <c:v>51.96552078631926</c:v>
                </c:pt>
                <c:pt idx="60">
                  <c:v>51.363512615914345</c:v>
                </c:pt>
                <c:pt idx="61">
                  <c:v>51.765845513404528</c:v>
                </c:pt>
                <c:pt idx="62">
                  <c:v>51.710505981765046</c:v>
                </c:pt>
                <c:pt idx="63">
                  <c:v>51.757123906301395</c:v>
                </c:pt>
                <c:pt idx="64">
                  <c:v>52.342561664208141</c:v>
                </c:pt>
                <c:pt idx="65">
                  <c:v>51.981707290325396</c:v>
                </c:pt>
                <c:pt idx="66">
                  <c:v>52.008840531165703</c:v>
                </c:pt>
                <c:pt idx="67">
                  <c:v>52.228518202612904</c:v>
                </c:pt>
                <c:pt idx="68">
                  <c:v>52.943314309312036</c:v>
                </c:pt>
                <c:pt idx="69">
                  <c:v>53.165308482058414</c:v>
                </c:pt>
                <c:pt idx="70">
                  <c:v>53.075450596382645</c:v>
                </c:pt>
                <c:pt idx="71">
                  <c:v>52.874588079425585</c:v>
                </c:pt>
                <c:pt idx="72">
                  <c:v>53.649206026559739</c:v>
                </c:pt>
                <c:pt idx="73">
                  <c:v>53.331949696271394</c:v>
                </c:pt>
                <c:pt idx="74">
                  <c:v>53.231953672703959</c:v>
                </c:pt>
                <c:pt idx="75">
                  <c:v>53.618459382076914</c:v>
                </c:pt>
                <c:pt idx="76">
                  <c:v>54.002474450206314</c:v>
                </c:pt>
                <c:pt idx="77">
                  <c:v>54.009700487884814</c:v>
                </c:pt>
                <c:pt idx="78">
                  <c:v>53.84000740513055</c:v>
                </c:pt>
                <c:pt idx="79">
                  <c:v>54.084176477155331</c:v>
                </c:pt>
                <c:pt idx="80">
                  <c:v>54.401097668968077</c:v>
                </c:pt>
                <c:pt idx="81">
                  <c:v>54.364508699723622</c:v>
                </c:pt>
                <c:pt idx="82">
                  <c:v>54.832916418418741</c:v>
                </c:pt>
                <c:pt idx="83">
                  <c:v>55.305694310371031</c:v>
                </c:pt>
                <c:pt idx="84">
                  <c:v>55.092391183241972</c:v>
                </c:pt>
                <c:pt idx="85">
                  <c:v>55.73220269030643</c:v>
                </c:pt>
                <c:pt idx="86">
                  <c:v>55.691237121923962</c:v>
                </c:pt>
                <c:pt idx="87">
                  <c:v>55.489057140097742</c:v>
                </c:pt>
                <c:pt idx="88">
                  <c:v>54.847281318151921</c:v>
                </c:pt>
                <c:pt idx="89">
                  <c:v>54.653762447596819</c:v>
                </c:pt>
                <c:pt idx="90">
                  <c:v>55.106332502472519</c:v>
                </c:pt>
                <c:pt idx="91">
                  <c:v>55.232877234525503</c:v>
                </c:pt>
                <c:pt idx="92">
                  <c:v>56.329718151827443</c:v>
                </c:pt>
                <c:pt idx="93">
                  <c:v>56.049912791662983</c:v>
                </c:pt>
                <c:pt idx="94">
                  <c:v>55.844498138554975</c:v>
                </c:pt>
                <c:pt idx="95">
                  <c:v>55.633622520093319</c:v>
                </c:pt>
                <c:pt idx="96">
                  <c:v>55.916299769414202</c:v>
                </c:pt>
                <c:pt idx="97">
                  <c:v>56.08426904252665</c:v>
                </c:pt>
                <c:pt idx="98">
                  <c:v>55.189600982961259</c:v>
                </c:pt>
                <c:pt idx="99">
                  <c:v>55.905032846922886</c:v>
                </c:pt>
                <c:pt idx="100">
                  <c:v>55.818636180861603</c:v>
                </c:pt>
                <c:pt idx="101">
                  <c:v>55.559206891423059</c:v>
                </c:pt>
                <c:pt idx="102">
                  <c:v>56.220367048901878</c:v>
                </c:pt>
                <c:pt idx="103">
                  <c:v>56.612502129704012</c:v>
                </c:pt>
                <c:pt idx="104">
                  <c:v>56.103073833727834</c:v>
                </c:pt>
                <c:pt idx="105">
                  <c:v>55.055890553258394</c:v>
                </c:pt>
                <c:pt idx="106">
                  <c:v>55.495676938736018</c:v>
                </c:pt>
                <c:pt idx="107">
                  <c:v>54.826096196347287</c:v>
                </c:pt>
                <c:pt idx="108">
                  <c:v>54.914541789238413</c:v>
                </c:pt>
                <c:pt idx="109">
                  <c:v>54.808155194527984</c:v>
                </c:pt>
                <c:pt idx="110">
                  <c:v>53.872889181936948</c:v>
                </c:pt>
                <c:pt idx="111">
                  <c:v>54.815511546343444</c:v>
                </c:pt>
                <c:pt idx="112">
                  <c:v>54.716842550287076</c:v>
                </c:pt>
                <c:pt idx="113">
                  <c:v>54.618173554230701</c:v>
                </c:pt>
                <c:pt idx="114">
                  <c:v>54.519504558174333</c:v>
                </c:pt>
                <c:pt idx="115">
                  <c:v>55.338460844935838</c:v>
                </c:pt>
                <c:pt idx="116">
                  <c:v>56.157417131697343</c:v>
                </c:pt>
                <c:pt idx="117">
                  <c:v>56.976373418458849</c:v>
                </c:pt>
                <c:pt idx="118">
                  <c:v>57.045304841768996</c:v>
                </c:pt>
                <c:pt idx="119">
                  <c:v>57.114236265079143</c:v>
                </c:pt>
                <c:pt idx="120">
                  <c:v>57.18316768838929</c:v>
                </c:pt>
                <c:pt idx="121">
                  <c:v>56.703122365876283</c:v>
                </c:pt>
                <c:pt idx="122">
                  <c:v>56.223077043363283</c:v>
                </c:pt>
                <c:pt idx="123">
                  <c:v>55.743031720850276</c:v>
                </c:pt>
                <c:pt idx="124">
                  <c:v>55.535686405631665</c:v>
                </c:pt>
                <c:pt idx="125">
                  <c:v>55.328341090413055</c:v>
                </c:pt>
                <c:pt idx="126">
                  <c:v>55.120995775194444</c:v>
                </c:pt>
                <c:pt idx="127">
                  <c:v>55.118495636423184</c:v>
                </c:pt>
                <c:pt idx="128">
                  <c:v>55.115995497651923</c:v>
                </c:pt>
                <c:pt idx="129">
                  <c:v>55.113495358880662</c:v>
                </c:pt>
                <c:pt idx="130">
                  <c:v>55.021158568972503</c:v>
                </c:pt>
                <c:pt idx="131">
                  <c:v>54.92882177906435</c:v>
                </c:pt>
                <c:pt idx="132">
                  <c:v>54.83648498915619</c:v>
                </c:pt>
                <c:pt idx="133">
                  <c:v>56.309678110111975</c:v>
                </c:pt>
                <c:pt idx="134">
                  <c:v>57.782871231067766</c:v>
                </c:pt>
                <c:pt idx="135">
                  <c:v>59.25606435202355</c:v>
                </c:pt>
                <c:pt idx="136">
                  <c:v>59.800094167505293</c:v>
                </c:pt>
                <c:pt idx="137">
                  <c:v>60.344123982987028</c:v>
                </c:pt>
                <c:pt idx="138">
                  <c:v>60.888153798468771</c:v>
                </c:pt>
                <c:pt idx="139">
                  <c:v>61.069537942371397</c:v>
                </c:pt>
                <c:pt idx="140">
                  <c:v>61.250922086274024</c:v>
                </c:pt>
                <c:pt idx="141">
                  <c:v>61.43230623017665</c:v>
                </c:pt>
                <c:pt idx="142">
                  <c:v>60.439247806018308</c:v>
                </c:pt>
                <c:pt idx="143">
                  <c:v>59.446189381859959</c:v>
                </c:pt>
                <c:pt idx="144">
                  <c:v>58.453130957701617</c:v>
                </c:pt>
              </c:numCache>
            </c:numRef>
          </c:val>
          <c:smooth val="0"/>
          <c:extLst>
            <c:ext xmlns:c16="http://schemas.microsoft.com/office/drawing/2014/chart" uri="{C3380CC4-5D6E-409C-BE32-E72D297353CC}">
              <c16:uniqueId val="{00000002-E666-460F-B077-5FA1F9C409E8}"/>
            </c:ext>
          </c:extLst>
        </c:ser>
        <c:dLbls>
          <c:showLegendKey val="0"/>
          <c:showVal val="0"/>
          <c:showCatName val="0"/>
          <c:showSerName val="0"/>
          <c:showPercent val="0"/>
          <c:showBubbleSize val="0"/>
        </c:dLbls>
        <c:marker val="1"/>
        <c:smooth val="0"/>
        <c:axId val="144651392"/>
        <c:axId val="144649600"/>
      </c:lineChart>
      <c:dateAx>
        <c:axId val="144646528"/>
        <c:scaling>
          <c:orientation val="minMax"/>
          <c:max val="43465"/>
          <c:min val="39082"/>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648064"/>
        <c:crosses val="autoZero"/>
        <c:auto val="1"/>
        <c:lblOffset val="100"/>
        <c:baseTimeUnit val="months"/>
        <c:majorUnit val="24"/>
        <c:majorTimeUnit val="months"/>
      </c:dateAx>
      <c:valAx>
        <c:axId val="144648064"/>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4646528"/>
        <c:crosses val="autoZero"/>
        <c:crossBetween val="midCat"/>
        <c:majorUnit val="2"/>
      </c:valAx>
      <c:valAx>
        <c:axId val="144649600"/>
        <c:scaling>
          <c:orientation val="minMax"/>
          <c:max val="7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651392"/>
        <c:crosses val="max"/>
        <c:crossBetween val="between"/>
      </c:valAx>
      <c:dateAx>
        <c:axId val="144651392"/>
        <c:scaling>
          <c:orientation val="minMax"/>
        </c:scaling>
        <c:delete val="1"/>
        <c:axPos val="b"/>
        <c:numFmt formatCode="m/d/yyyy" sourceLinked="1"/>
        <c:majorTickMark val="out"/>
        <c:minorTickMark val="none"/>
        <c:tickLblPos val="nextTo"/>
        <c:crossAx val="144649600"/>
        <c:crosses val="autoZero"/>
        <c:auto val="1"/>
        <c:lblOffset val="100"/>
        <c:baseTimeUnit val="months"/>
      </c:dateAx>
      <c:spPr>
        <a:noFill/>
        <a:ln w="25400">
          <a:noFill/>
        </a:ln>
      </c:spPr>
    </c:plotArea>
    <c:legend>
      <c:legendPos val="b"/>
      <c:layout>
        <c:manualLayout>
          <c:xMode val="edge"/>
          <c:yMode val="edge"/>
          <c:x val="4.5454545454545456E-2"/>
          <c:y val="0.7798808346386058"/>
          <c:w val="0.92857028797973684"/>
          <c:h val="0.22011916536139425"/>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7969604484760503E-2"/>
          <c:w val="0.9825174825174825"/>
          <c:h val="0.73675378387518053"/>
        </c:manualLayout>
      </c:layout>
      <c:lineChart>
        <c:grouping val="standard"/>
        <c:varyColors val="0"/>
        <c:ser>
          <c:idx val="1"/>
          <c:order val="0"/>
          <c:tx>
            <c:strRef>
              <c:f>'Graf III.5'!$K$3</c:f>
              <c:strCache>
                <c:ptCount val="1"/>
                <c:pt idx="0">
                  <c:v>NPLs as % of total loans</c:v>
                </c:pt>
              </c:strCache>
            </c:strRef>
          </c:tx>
          <c:spPr>
            <a:ln w="25400">
              <a:solidFill>
                <a:srgbClr val="4880C4"/>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III.5'!$K$5:$K$149</c:f>
              <c:numCache>
                <c:formatCode>0.00</c:formatCode>
                <c:ptCount val="145"/>
                <c:pt idx="0">
                  <c:v>3.4882333443510731</c:v>
                </c:pt>
                <c:pt idx="1">
                  <c:v>3.527398491527272</c:v>
                </c:pt>
                <c:pt idx="2">
                  <c:v>3.6167902303361039</c:v>
                </c:pt>
                <c:pt idx="3">
                  <c:v>3.418405083715812</c:v>
                </c:pt>
                <c:pt idx="4">
                  <c:v>3.1611245768166158</c:v>
                </c:pt>
                <c:pt idx="5">
                  <c:v>3.1205644349273567</c:v>
                </c:pt>
                <c:pt idx="6">
                  <c:v>3.0039518536073966</c:v>
                </c:pt>
                <c:pt idx="7">
                  <c:v>3.0012968519780894</c:v>
                </c:pt>
                <c:pt idx="8">
                  <c:v>2.9585818915685769</c:v>
                </c:pt>
                <c:pt idx="9">
                  <c:v>2.9678910256817139</c:v>
                </c:pt>
                <c:pt idx="10">
                  <c:v>2.8344609891839245</c:v>
                </c:pt>
                <c:pt idx="11">
                  <c:v>2.5706695366899917</c:v>
                </c:pt>
                <c:pt idx="12">
                  <c:v>2.6251590887580183</c:v>
                </c:pt>
                <c:pt idx="13">
                  <c:v>2.7139064805359014</c:v>
                </c:pt>
                <c:pt idx="14">
                  <c:v>2.7255085170449811</c:v>
                </c:pt>
                <c:pt idx="15">
                  <c:v>2.8199253265621436</c:v>
                </c:pt>
                <c:pt idx="16">
                  <c:v>2.7386724699364069</c:v>
                </c:pt>
                <c:pt idx="17">
                  <c:v>2.6734700822657809</c:v>
                </c:pt>
                <c:pt idx="18">
                  <c:v>2.688874318161909</c:v>
                </c:pt>
                <c:pt idx="19">
                  <c:v>2.8033375316489915</c:v>
                </c:pt>
                <c:pt idx="20">
                  <c:v>2.8595949439602188</c:v>
                </c:pt>
                <c:pt idx="21">
                  <c:v>2.9609921552640519</c:v>
                </c:pt>
                <c:pt idx="22">
                  <c:v>3.0445422343012343</c:v>
                </c:pt>
                <c:pt idx="23">
                  <c:v>3.0694954089665218</c:v>
                </c:pt>
                <c:pt idx="24">
                  <c:v>3.1385916616151754</c:v>
                </c:pt>
                <c:pt idx="25">
                  <c:v>3.3672305142546413</c:v>
                </c:pt>
                <c:pt idx="26">
                  <c:v>3.5103001718154307</c:v>
                </c:pt>
                <c:pt idx="27">
                  <c:v>3.7216085226141358</c:v>
                </c:pt>
                <c:pt idx="28">
                  <c:v>3.7679495120803921</c:v>
                </c:pt>
                <c:pt idx="29">
                  <c:v>4.0308429514353348</c:v>
                </c:pt>
                <c:pt idx="30">
                  <c:v>4.2542177019431051</c:v>
                </c:pt>
                <c:pt idx="31">
                  <c:v>4.3967684075249016</c:v>
                </c:pt>
                <c:pt idx="32">
                  <c:v>4.5608793462992248</c:v>
                </c:pt>
                <c:pt idx="33">
                  <c:v>4.7542302823082174</c:v>
                </c:pt>
                <c:pt idx="34">
                  <c:v>4.9549669212930709</c:v>
                </c:pt>
                <c:pt idx="35">
                  <c:v>5.036993388443685</c:v>
                </c:pt>
                <c:pt idx="36">
                  <c:v>5.208127543583128</c:v>
                </c:pt>
                <c:pt idx="37">
                  <c:v>5.3635332983952795</c:v>
                </c:pt>
                <c:pt idx="38">
                  <c:v>5.4354778637152457</c:v>
                </c:pt>
                <c:pt idx="39">
                  <c:v>5.5627129578751893</c:v>
                </c:pt>
                <c:pt idx="40">
                  <c:v>5.7001122186987736</c:v>
                </c:pt>
                <c:pt idx="41">
                  <c:v>5.7149035759263214</c:v>
                </c:pt>
                <c:pt idx="42">
                  <c:v>5.8398628619037423</c:v>
                </c:pt>
                <c:pt idx="43">
                  <c:v>5.9135482015770666</c:v>
                </c:pt>
                <c:pt idx="44">
                  <c:v>5.9223440954925488</c:v>
                </c:pt>
                <c:pt idx="45">
                  <c:v>6.2537234093426344</c:v>
                </c:pt>
                <c:pt idx="46">
                  <c:v>6.1977297799818283</c:v>
                </c:pt>
                <c:pt idx="47">
                  <c:v>6.1987697889883444</c:v>
                </c:pt>
                <c:pt idx="48">
                  <c:v>6.1350973692941766</c:v>
                </c:pt>
                <c:pt idx="49">
                  <c:v>6.191267056600199</c:v>
                </c:pt>
                <c:pt idx="50">
                  <c:v>6.2106791544537217</c:v>
                </c:pt>
                <c:pt idx="51">
                  <c:v>6.1972699783662701</c:v>
                </c:pt>
                <c:pt idx="52">
                  <c:v>6.1075918316101063</c:v>
                </c:pt>
                <c:pt idx="53">
                  <c:v>6.1031671797897546</c:v>
                </c:pt>
                <c:pt idx="54">
                  <c:v>6.1210236720995574</c:v>
                </c:pt>
                <c:pt idx="55">
                  <c:v>6.0659263572592632</c:v>
                </c:pt>
                <c:pt idx="56">
                  <c:v>6.0996134638787138</c:v>
                </c:pt>
                <c:pt idx="57">
                  <c:v>6.0714734356966389</c:v>
                </c:pt>
                <c:pt idx="58">
                  <c:v>5.8776921263208051</c:v>
                </c:pt>
                <c:pt idx="59">
                  <c:v>5.7903857769200631</c:v>
                </c:pt>
                <c:pt idx="60">
                  <c:v>5.674087034714173</c:v>
                </c:pt>
                <c:pt idx="61">
                  <c:v>5.6721732371387663</c:v>
                </c:pt>
                <c:pt idx="62">
                  <c:v>5.6844742675587412</c:v>
                </c:pt>
                <c:pt idx="63">
                  <c:v>5.6727458590486748</c:v>
                </c:pt>
                <c:pt idx="64">
                  <c:v>5.6517875099901778</c:v>
                </c:pt>
                <c:pt idx="65">
                  <c:v>5.6618770567438963</c:v>
                </c:pt>
                <c:pt idx="66">
                  <c:v>5.6172374015150757</c:v>
                </c:pt>
                <c:pt idx="67">
                  <c:v>5.6202960626118976</c:v>
                </c:pt>
                <c:pt idx="68">
                  <c:v>5.5294599094530268</c:v>
                </c:pt>
                <c:pt idx="69">
                  <c:v>5.4952607857503253</c:v>
                </c:pt>
                <c:pt idx="70">
                  <c:v>5.5403629337732925</c:v>
                </c:pt>
                <c:pt idx="71">
                  <c:v>5.5169819800420949</c:v>
                </c:pt>
                <c:pt idx="72">
                  <c:v>5.4546653525435413</c:v>
                </c:pt>
                <c:pt idx="73">
                  <c:v>5.4222759662301936</c:v>
                </c:pt>
                <c:pt idx="74">
                  <c:v>5.4474923698183684</c:v>
                </c:pt>
                <c:pt idx="75">
                  <c:v>5.4654191636712959</c:v>
                </c:pt>
                <c:pt idx="76">
                  <c:v>5.4652711613655356</c:v>
                </c:pt>
                <c:pt idx="77">
                  <c:v>5.47421628876093</c:v>
                </c:pt>
                <c:pt idx="78">
                  <c:v>5.4322789472339252</c:v>
                </c:pt>
                <c:pt idx="79">
                  <c:v>5.4306049413099231</c:v>
                </c:pt>
                <c:pt idx="80">
                  <c:v>5.3858669193717397</c:v>
                </c:pt>
                <c:pt idx="81">
                  <c:v>5.3371907269582453</c:v>
                </c:pt>
                <c:pt idx="82">
                  <c:v>5.3315928736826361</c:v>
                </c:pt>
                <c:pt idx="83">
                  <c:v>5.2291666456103689</c:v>
                </c:pt>
                <c:pt idx="84">
                  <c:v>5.211556661979821</c:v>
                </c:pt>
                <c:pt idx="85">
                  <c:v>5.1741924019718013</c:v>
                </c:pt>
                <c:pt idx="86">
                  <c:v>5.1909011165881651</c:v>
                </c:pt>
                <c:pt idx="87">
                  <c:v>5.2026363860294245</c:v>
                </c:pt>
                <c:pt idx="88">
                  <c:v>5.1693747649770456</c:v>
                </c:pt>
                <c:pt idx="89">
                  <c:v>5.1557669405377373</c:v>
                </c:pt>
                <c:pt idx="90">
                  <c:v>5.0207988000462951</c:v>
                </c:pt>
                <c:pt idx="91">
                  <c:v>5.0614068121585731</c:v>
                </c:pt>
                <c:pt idx="92">
                  <c:v>4.9441135130510956</c:v>
                </c:pt>
                <c:pt idx="93">
                  <c:v>4.9530866074087987</c:v>
                </c:pt>
                <c:pt idx="94">
                  <c:v>4.9260690475911035</c:v>
                </c:pt>
                <c:pt idx="95">
                  <c:v>4.9133129280933847</c:v>
                </c:pt>
                <c:pt idx="96">
                  <c:v>4.8906590785105619</c:v>
                </c:pt>
                <c:pt idx="97">
                  <c:v>4.8687655520489326</c:v>
                </c:pt>
                <c:pt idx="98">
                  <c:v>4.8744624252972706</c:v>
                </c:pt>
                <c:pt idx="99">
                  <c:v>4.7295772493085622</c:v>
                </c:pt>
                <c:pt idx="100">
                  <c:v>4.608284582399798</c:v>
                </c:pt>
                <c:pt idx="101">
                  <c:v>4.5747383913873394</c:v>
                </c:pt>
                <c:pt idx="102">
                  <c:v>4.6836129859860538</c:v>
                </c:pt>
                <c:pt idx="103">
                  <c:v>4.6446497938070079</c:v>
                </c:pt>
                <c:pt idx="104">
                  <c:v>4.6310733609801948</c:v>
                </c:pt>
                <c:pt idx="105">
                  <c:v>4.5728824672424002</c:v>
                </c:pt>
                <c:pt idx="106">
                  <c:v>4.4859622923470202</c:v>
                </c:pt>
                <c:pt idx="107">
                  <c:v>4.3784315499733557</c:v>
                </c:pt>
                <c:pt idx="108">
                  <c:v>4.3497990547428342</c:v>
                </c:pt>
                <c:pt idx="109">
                  <c:v>4.2986646107997082</c:v>
                </c:pt>
                <c:pt idx="110">
                  <c:v>4.2925858375656185</c:v>
                </c:pt>
                <c:pt idx="111">
                  <c:v>4.0865628429468961</c:v>
                </c:pt>
                <c:pt idx="112">
                  <c:v>4.0477306107476716</c:v>
                </c:pt>
                <c:pt idx="113">
                  <c:v>3.9409258454945162</c:v>
                </c:pt>
                <c:pt idx="114">
                  <c:v>3.9465120561307034</c:v>
                </c:pt>
                <c:pt idx="115">
                  <c:v>3.8730030686482793</c:v>
                </c:pt>
                <c:pt idx="116">
                  <c:v>3.8552712698778508</c:v>
                </c:pt>
                <c:pt idx="117">
                  <c:v>3.8263383007128478</c:v>
                </c:pt>
                <c:pt idx="118">
                  <c:v>3.715959153483201</c:v>
                </c:pt>
                <c:pt idx="119">
                  <c:v>3.660025787762379</c:v>
                </c:pt>
                <c:pt idx="120">
                  <c:v>3.7122957645872665</c:v>
                </c:pt>
                <c:pt idx="121">
                  <c:v>3.6415757884016324</c:v>
                </c:pt>
                <c:pt idx="122">
                  <c:v>3.6626709291370538</c:v>
                </c:pt>
                <c:pt idx="123">
                  <c:v>3.49030048744648</c:v>
                </c:pt>
                <c:pt idx="124">
                  <c:v>3.3547249391637801</c:v>
                </c:pt>
                <c:pt idx="125">
                  <c:v>3.3034702425598486</c:v>
                </c:pt>
                <c:pt idx="126">
                  <c:v>3.3036464556790457</c:v>
                </c:pt>
                <c:pt idx="127">
                  <c:v>3.2213873153721444</c:v>
                </c:pt>
                <c:pt idx="128">
                  <c:v>3.200026464566498</c:v>
                </c:pt>
                <c:pt idx="129">
                  <c:v>3.0759760155838989</c:v>
                </c:pt>
                <c:pt idx="130">
                  <c:v>3.0443799181359177</c:v>
                </c:pt>
                <c:pt idx="131">
                  <c:v>3.015484347683254</c:v>
                </c:pt>
                <c:pt idx="132">
                  <c:v>3.0922230114150531</c:v>
                </c:pt>
                <c:pt idx="133">
                  <c:v>3.0737761020399641</c:v>
                </c:pt>
                <c:pt idx="134">
                  <c:v>2.9953254386532282</c:v>
                </c:pt>
                <c:pt idx="135">
                  <c:v>2.9159364132319521</c:v>
                </c:pt>
                <c:pt idx="136">
                  <c:v>2.8541389903981162</c:v>
                </c:pt>
                <c:pt idx="137">
                  <c:v>2.8052426001924049</c:v>
                </c:pt>
                <c:pt idx="138">
                  <c:v>2.7173046906319396</c:v>
                </c:pt>
                <c:pt idx="139">
                  <c:v>2.6245588178855321</c:v>
                </c:pt>
                <c:pt idx="140">
                  <c:v>2.6317244489451017</c:v>
                </c:pt>
                <c:pt idx="141">
                  <c:v>2.6648293503744371</c:v>
                </c:pt>
                <c:pt idx="142">
                  <c:v>2.5888438703882288</c:v>
                </c:pt>
                <c:pt idx="143">
                  <c:v>2.6024321660726377</c:v>
                </c:pt>
                <c:pt idx="144">
                  <c:v>2.5673249442829262</c:v>
                </c:pt>
              </c:numCache>
            </c:numRef>
          </c:val>
          <c:smooth val="0"/>
          <c:extLst>
            <c:ext xmlns:c16="http://schemas.microsoft.com/office/drawing/2014/chart" uri="{C3380CC4-5D6E-409C-BE32-E72D297353CC}">
              <c16:uniqueId val="{00000000-E666-460F-B077-5FA1F9C409E8}"/>
            </c:ext>
          </c:extLst>
        </c:ser>
        <c:ser>
          <c:idx val="2"/>
          <c:order val="1"/>
          <c:tx>
            <c:strRef>
              <c:f>'Graf III.5'!$M$3</c:f>
              <c:strCache>
                <c:ptCount val="1"/>
                <c:pt idx="0">
                  <c:v>Loan loss provisions rate</c:v>
                </c:pt>
              </c:strCache>
            </c:strRef>
          </c:tx>
          <c:spPr>
            <a:ln w="25400">
              <a:solidFill>
                <a:srgbClr val="00A43D"/>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III.5'!$M$5:$M$149</c:f>
              <c:numCache>
                <c:formatCode>0.00</c:formatCode>
                <c:ptCount val="145"/>
                <c:pt idx="0">
                  <c:v>2.1645340093004775</c:v>
                </c:pt>
                <c:pt idx="1">
                  <c:v>2.1602639168657323</c:v>
                </c:pt>
                <c:pt idx="2">
                  <c:v>2.1722894732774196</c:v>
                </c:pt>
                <c:pt idx="3">
                  <c:v>2.1682149631617431</c:v>
                </c:pt>
                <c:pt idx="4">
                  <c:v>2.1425471090629662</c:v>
                </c:pt>
                <c:pt idx="5">
                  <c:v>2.1194471969704107</c:v>
                </c:pt>
                <c:pt idx="6">
                  <c:v>2.0755712365007133</c:v>
                </c:pt>
                <c:pt idx="7">
                  <c:v>2.0158696668621543</c:v>
                </c:pt>
                <c:pt idx="8">
                  <c:v>1.9870942889702501</c:v>
                </c:pt>
                <c:pt idx="9">
                  <c:v>1.9841216497037899</c:v>
                </c:pt>
                <c:pt idx="10">
                  <c:v>1.9457905353153278</c:v>
                </c:pt>
                <c:pt idx="11">
                  <c:v>1.9070069041406044</c:v>
                </c:pt>
                <c:pt idx="12">
                  <c:v>1.9043905723694754</c:v>
                </c:pt>
                <c:pt idx="13">
                  <c:v>1.9905336558321607</c:v>
                </c:pt>
                <c:pt idx="14">
                  <c:v>1.9982768749268143</c:v>
                </c:pt>
                <c:pt idx="15">
                  <c:v>2.0327318971936523</c:v>
                </c:pt>
                <c:pt idx="16">
                  <c:v>2.0043807394393167</c:v>
                </c:pt>
                <c:pt idx="17">
                  <c:v>1.9977513359293491</c:v>
                </c:pt>
                <c:pt idx="18">
                  <c:v>2.0082567479988231</c:v>
                </c:pt>
                <c:pt idx="19">
                  <c:v>2.0268277107766823</c:v>
                </c:pt>
                <c:pt idx="20">
                  <c:v>2.0849971876605782</c:v>
                </c:pt>
                <c:pt idx="21">
                  <c:v>2.109252879848349</c:v>
                </c:pt>
                <c:pt idx="22">
                  <c:v>2.1442330048556011</c:v>
                </c:pt>
                <c:pt idx="23">
                  <c:v>2.1720728620923544</c:v>
                </c:pt>
                <c:pt idx="24">
                  <c:v>2.2362108285639328</c:v>
                </c:pt>
                <c:pt idx="25">
                  <c:v>2.2987704830443763</c:v>
                </c:pt>
                <c:pt idx="26">
                  <c:v>2.3879824205038687</c:v>
                </c:pt>
                <c:pt idx="27">
                  <c:v>2.5113505831164624</c:v>
                </c:pt>
                <c:pt idx="28">
                  <c:v>2.5613792779432916</c:v>
                </c:pt>
                <c:pt idx="29">
                  <c:v>2.6400709152465325</c:v>
                </c:pt>
                <c:pt idx="30">
                  <c:v>2.7511787927075186</c:v>
                </c:pt>
                <c:pt idx="31">
                  <c:v>2.8428436661585814</c:v>
                </c:pt>
                <c:pt idx="32">
                  <c:v>2.8972597868381698</c:v>
                </c:pt>
                <c:pt idx="33">
                  <c:v>2.9627374972078329</c:v>
                </c:pt>
                <c:pt idx="34">
                  <c:v>3.044365501192301</c:v>
                </c:pt>
                <c:pt idx="35">
                  <c:v>3.0177878453753975</c:v>
                </c:pt>
                <c:pt idx="36">
                  <c:v>3.0933134287122916</c:v>
                </c:pt>
                <c:pt idx="37">
                  <c:v>3.1663458752923463</c:v>
                </c:pt>
                <c:pt idx="38">
                  <c:v>3.2025813304470261</c:v>
                </c:pt>
                <c:pt idx="39">
                  <c:v>3.2481102655768224</c:v>
                </c:pt>
                <c:pt idx="40">
                  <c:v>3.2996127473274961</c:v>
                </c:pt>
                <c:pt idx="41">
                  <c:v>3.3124032201399096</c:v>
                </c:pt>
                <c:pt idx="42">
                  <c:v>3.3650590823620172</c:v>
                </c:pt>
                <c:pt idx="43">
                  <c:v>3.4271088349625036</c:v>
                </c:pt>
                <c:pt idx="44">
                  <c:v>3.4636130329394992</c:v>
                </c:pt>
                <c:pt idx="45">
                  <c:v>3.7212350999067745</c:v>
                </c:pt>
                <c:pt idx="46">
                  <c:v>3.7286762685737225</c:v>
                </c:pt>
                <c:pt idx="47">
                  <c:v>3.7120993360735328</c:v>
                </c:pt>
                <c:pt idx="48">
                  <c:v>3.6681012472534071</c:v>
                </c:pt>
                <c:pt idx="49">
                  <c:v>3.7208260120145837</c:v>
                </c:pt>
                <c:pt idx="50">
                  <c:v>3.7428081131388971</c:v>
                </c:pt>
                <c:pt idx="51">
                  <c:v>3.7874144960916296</c:v>
                </c:pt>
                <c:pt idx="52">
                  <c:v>3.786718673173965</c:v>
                </c:pt>
                <c:pt idx="53">
                  <c:v>3.7754721587121427</c:v>
                </c:pt>
                <c:pt idx="54">
                  <c:v>3.8048307313620437</c:v>
                </c:pt>
                <c:pt idx="55">
                  <c:v>3.7923867024642557</c:v>
                </c:pt>
                <c:pt idx="56">
                  <c:v>3.7845282836156819</c:v>
                </c:pt>
                <c:pt idx="57">
                  <c:v>3.7522326487152058</c:v>
                </c:pt>
                <c:pt idx="58">
                  <c:v>3.6704234303126455</c:v>
                </c:pt>
                <c:pt idx="59">
                  <c:v>3.6228293767611657</c:v>
                </c:pt>
                <c:pt idx="60">
                  <c:v>3.5053122440086799</c:v>
                </c:pt>
                <c:pt idx="61">
                  <c:v>3.5364545475535309</c:v>
                </c:pt>
                <c:pt idx="62">
                  <c:v>3.5260409424270174</c:v>
                </c:pt>
                <c:pt idx="63">
                  <c:v>3.5433181346872913</c:v>
                </c:pt>
                <c:pt idx="64">
                  <c:v>3.548964010374219</c:v>
                </c:pt>
                <c:pt idx="65">
                  <c:v>3.5312799576280538</c:v>
                </c:pt>
                <c:pt idx="66">
                  <c:v>3.4894917036226545</c:v>
                </c:pt>
                <c:pt idx="67">
                  <c:v>3.488603380934773</c:v>
                </c:pt>
                <c:pt idx="68">
                  <c:v>3.4688328166405635</c:v>
                </c:pt>
                <c:pt idx="69">
                  <c:v>3.4463903805054512</c:v>
                </c:pt>
                <c:pt idx="70">
                  <c:v>3.4686376414620552</c:v>
                </c:pt>
                <c:pt idx="71">
                  <c:v>3.4532791829661131</c:v>
                </c:pt>
                <c:pt idx="72">
                  <c:v>3.451699882846035</c:v>
                </c:pt>
                <c:pt idx="73">
                  <c:v>3.4342871317046852</c:v>
                </c:pt>
                <c:pt idx="74">
                  <c:v>3.4462254831497723</c:v>
                </c:pt>
                <c:pt idx="75">
                  <c:v>3.4712380621122865</c:v>
                </c:pt>
                <c:pt idx="76">
                  <c:v>3.4977217398521825</c:v>
                </c:pt>
                <c:pt idx="77">
                  <c:v>3.500333780278436</c:v>
                </c:pt>
                <c:pt idx="78">
                  <c:v>3.4793269779060325</c:v>
                </c:pt>
                <c:pt idx="79">
                  <c:v>3.4974315713405963</c:v>
                </c:pt>
                <c:pt idx="80">
                  <c:v>3.4896014242265974</c:v>
                </c:pt>
                <c:pt idx="81">
                  <c:v>3.4742543236040166</c:v>
                </c:pt>
                <c:pt idx="82">
                  <c:v>3.4969054471997776</c:v>
                </c:pt>
                <c:pt idx="83">
                  <c:v>3.4573232535983935</c:v>
                </c:pt>
                <c:pt idx="84">
                  <c:v>3.4262273150458968</c:v>
                </c:pt>
                <c:pt idx="85">
                  <c:v>3.4246279961847663</c:v>
                </c:pt>
                <c:pt idx="86">
                  <c:v>3.4357103330521048</c:v>
                </c:pt>
                <c:pt idx="87">
                  <c:v>3.442845369051188</c:v>
                </c:pt>
                <c:pt idx="88">
                  <c:v>3.4149795284876947</c:v>
                </c:pt>
                <c:pt idx="89">
                  <c:v>3.4019420297709324</c:v>
                </c:pt>
                <c:pt idx="90">
                  <c:v>3.3690166669696535</c:v>
                </c:pt>
                <c:pt idx="91">
                  <c:v>3.3761396947520921</c:v>
                </c:pt>
                <c:pt idx="92">
                  <c:v>3.3798975428643812</c:v>
                </c:pt>
                <c:pt idx="93">
                  <c:v>3.3735119470993431</c:v>
                </c:pt>
                <c:pt idx="94">
                  <c:v>3.335203235958089</c:v>
                </c:pt>
                <c:pt idx="95">
                  <c:v>3.3094769956667389</c:v>
                </c:pt>
                <c:pt idx="96">
                  <c:v>3.2795779153250595</c:v>
                </c:pt>
                <c:pt idx="97">
                  <c:v>3.2745023181918902</c:v>
                </c:pt>
                <c:pt idx="98">
                  <c:v>3.2601061189795861</c:v>
                </c:pt>
                <c:pt idx="99">
                  <c:v>3.204893771902066</c:v>
                </c:pt>
                <c:pt idx="100">
                  <c:v>3.1390716503978533</c:v>
                </c:pt>
                <c:pt idx="101">
                  <c:v>3.119570420320009</c:v>
                </c:pt>
                <c:pt idx="102">
                  <c:v>3.2027708409453006</c:v>
                </c:pt>
                <c:pt idx="103">
                  <c:v>3.1711504358155023</c:v>
                </c:pt>
                <c:pt idx="104">
                  <c:v>3.1444092071534562</c:v>
                </c:pt>
                <c:pt idx="105">
                  <c:v>3.0775534676866974</c:v>
                </c:pt>
                <c:pt idx="106">
                  <c:v>3.0273685733808064</c:v>
                </c:pt>
                <c:pt idx="107">
                  <c:v>2.9389513027347043</c:v>
                </c:pt>
                <c:pt idx="108">
                  <c:v>2.9036256276235659</c:v>
                </c:pt>
                <c:pt idx="109">
                  <c:v>2.8694511921308714</c:v>
                </c:pt>
                <c:pt idx="110">
                  <c:v>2.8097871984421854</c:v>
                </c:pt>
                <c:pt idx="111">
                  <c:v>2.5788485888983281</c:v>
                </c:pt>
                <c:pt idx="112">
                  <c:v>2.5586297070119528</c:v>
                </c:pt>
                <c:pt idx="113">
                  <c:v>2.5384108251255775</c:v>
                </c:pt>
                <c:pt idx="114">
                  <c:v>2.5181919432392021</c:v>
                </c:pt>
                <c:pt idx="115">
                  <c:v>2.4902371783774973</c:v>
                </c:pt>
                <c:pt idx="116">
                  <c:v>2.4622824135157924</c:v>
                </c:pt>
                <c:pt idx="117">
                  <c:v>2.4343276486540875</c:v>
                </c:pt>
                <c:pt idx="118">
                  <c:v>2.4500673197613834</c:v>
                </c:pt>
                <c:pt idx="119">
                  <c:v>2.4658069908686793</c:v>
                </c:pt>
                <c:pt idx="120">
                  <c:v>2.4815466619759752</c:v>
                </c:pt>
                <c:pt idx="121">
                  <c:v>2.431682822633138</c:v>
                </c:pt>
                <c:pt idx="122">
                  <c:v>2.3818189832903007</c:v>
                </c:pt>
                <c:pt idx="123">
                  <c:v>2.3319551439474635</c:v>
                </c:pt>
                <c:pt idx="124">
                  <c:v>2.2824615653223415</c:v>
                </c:pt>
                <c:pt idx="125">
                  <c:v>2.2329679866972194</c:v>
                </c:pt>
                <c:pt idx="126">
                  <c:v>2.1834744080720974</c:v>
                </c:pt>
                <c:pt idx="127">
                  <c:v>2.1371681118563073</c:v>
                </c:pt>
                <c:pt idx="128">
                  <c:v>2.0908618156405168</c:v>
                </c:pt>
                <c:pt idx="129">
                  <c:v>2.0445555194247267</c:v>
                </c:pt>
                <c:pt idx="130">
                  <c:v>2.0424029893749145</c:v>
                </c:pt>
                <c:pt idx="131">
                  <c:v>2.0402504593251019</c:v>
                </c:pt>
                <c:pt idx="132">
                  <c:v>2.0380979292752897</c:v>
                </c:pt>
                <c:pt idx="133">
                  <c:v>2.0633194237168571</c:v>
                </c:pt>
                <c:pt idx="134">
                  <c:v>2.088540918158424</c:v>
                </c:pt>
                <c:pt idx="135">
                  <c:v>2.1137624125999914</c:v>
                </c:pt>
                <c:pt idx="136">
                  <c:v>2.0802385065052063</c:v>
                </c:pt>
                <c:pt idx="137">
                  <c:v>2.0467146004104206</c:v>
                </c:pt>
                <c:pt idx="138">
                  <c:v>2.0131906943156355</c:v>
                </c:pt>
                <c:pt idx="139">
                  <c:v>1.9920200774044123</c:v>
                </c:pt>
                <c:pt idx="140">
                  <c:v>1.9708494604931894</c:v>
                </c:pt>
                <c:pt idx="141">
                  <c:v>1.9496788435819663</c:v>
                </c:pt>
                <c:pt idx="142">
                  <c:v>1.9428950390278941</c:v>
                </c:pt>
                <c:pt idx="143">
                  <c:v>1.9361112344738218</c:v>
                </c:pt>
                <c:pt idx="144">
                  <c:v>1.9293274299197496</c:v>
                </c:pt>
              </c:numCache>
            </c:numRef>
          </c:val>
          <c:smooth val="0"/>
          <c:extLst>
            <c:ext xmlns:c16="http://schemas.microsoft.com/office/drawing/2014/chart" uri="{C3380CC4-5D6E-409C-BE32-E72D297353CC}">
              <c16:uniqueId val="{00000001-E666-460F-B077-5FA1F9C409E8}"/>
            </c:ext>
          </c:extLst>
        </c:ser>
        <c:dLbls>
          <c:showLegendKey val="0"/>
          <c:showVal val="0"/>
          <c:showCatName val="0"/>
          <c:showSerName val="0"/>
          <c:showPercent val="0"/>
          <c:showBubbleSize val="0"/>
        </c:dLbls>
        <c:marker val="1"/>
        <c:smooth val="0"/>
        <c:axId val="144691968"/>
        <c:axId val="144693504"/>
      </c:lineChart>
      <c:lineChart>
        <c:grouping val="standard"/>
        <c:varyColors val="0"/>
        <c:ser>
          <c:idx val="0"/>
          <c:order val="2"/>
          <c:tx>
            <c:strRef>
              <c:f>'Graf III.5'!$L$3</c:f>
              <c:strCache>
                <c:ptCount val="1"/>
                <c:pt idx="0">
                  <c:v>NPL coverage ratio (rhs)</c:v>
                </c:pt>
              </c:strCache>
            </c:strRef>
          </c:tx>
          <c:spPr>
            <a:ln w="25400">
              <a:solidFill>
                <a:srgbClr val="E96041"/>
              </a:solidFill>
              <a:prstDash val="solid"/>
            </a:ln>
          </c:spPr>
          <c:marker>
            <c:symbol val="none"/>
          </c:marker>
          <c:cat>
            <c:numRef>
              <c:f>'Graf III.5'!$J$5:$J$149</c:f>
              <c:numCache>
                <c:formatCode>m/d/yyyy</c:formatCode>
                <c:ptCount val="145"/>
                <c:pt idx="0">
                  <c:v>39082</c:v>
                </c:pt>
                <c:pt idx="1">
                  <c:v>39113</c:v>
                </c:pt>
                <c:pt idx="2">
                  <c:v>39141</c:v>
                </c:pt>
                <c:pt idx="3">
                  <c:v>39172</c:v>
                </c:pt>
                <c:pt idx="4">
                  <c:v>39202</c:v>
                </c:pt>
                <c:pt idx="5">
                  <c:v>39233</c:v>
                </c:pt>
                <c:pt idx="6">
                  <c:v>39263</c:v>
                </c:pt>
                <c:pt idx="7">
                  <c:v>39294</c:v>
                </c:pt>
                <c:pt idx="8">
                  <c:v>39325</c:v>
                </c:pt>
                <c:pt idx="9">
                  <c:v>39355</c:v>
                </c:pt>
                <c:pt idx="10">
                  <c:v>39386</c:v>
                </c:pt>
                <c:pt idx="11">
                  <c:v>39416</c:v>
                </c:pt>
                <c:pt idx="12">
                  <c:v>39447</c:v>
                </c:pt>
                <c:pt idx="13">
                  <c:v>39478</c:v>
                </c:pt>
                <c:pt idx="14">
                  <c:v>39507</c:v>
                </c:pt>
                <c:pt idx="15">
                  <c:v>39538</c:v>
                </c:pt>
                <c:pt idx="16">
                  <c:v>39568</c:v>
                </c:pt>
                <c:pt idx="17">
                  <c:v>39599</c:v>
                </c:pt>
                <c:pt idx="18">
                  <c:v>39629</c:v>
                </c:pt>
                <c:pt idx="19">
                  <c:v>39660</c:v>
                </c:pt>
                <c:pt idx="20">
                  <c:v>39691</c:v>
                </c:pt>
                <c:pt idx="21">
                  <c:v>39721</c:v>
                </c:pt>
                <c:pt idx="22">
                  <c:v>39752</c:v>
                </c:pt>
                <c:pt idx="23">
                  <c:v>39782</c:v>
                </c:pt>
                <c:pt idx="24">
                  <c:v>39813</c:v>
                </c:pt>
                <c:pt idx="25">
                  <c:v>39844</c:v>
                </c:pt>
                <c:pt idx="26">
                  <c:v>39872</c:v>
                </c:pt>
                <c:pt idx="27">
                  <c:v>39903</c:v>
                </c:pt>
                <c:pt idx="28">
                  <c:v>39933</c:v>
                </c:pt>
                <c:pt idx="29">
                  <c:v>39964</c:v>
                </c:pt>
                <c:pt idx="30">
                  <c:v>39994</c:v>
                </c:pt>
                <c:pt idx="31">
                  <c:v>40025</c:v>
                </c:pt>
                <c:pt idx="32">
                  <c:v>40056</c:v>
                </c:pt>
                <c:pt idx="33">
                  <c:v>40086</c:v>
                </c:pt>
                <c:pt idx="34">
                  <c:v>40117</c:v>
                </c:pt>
                <c:pt idx="35">
                  <c:v>40147</c:v>
                </c:pt>
                <c:pt idx="36">
                  <c:v>40178</c:v>
                </c:pt>
                <c:pt idx="37">
                  <c:v>40209</c:v>
                </c:pt>
                <c:pt idx="38">
                  <c:v>40237</c:v>
                </c:pt>
                <c:pt idx="39">
                  <c:v>40268</c:v>
                </c:pt>
                <c:pt idx="40">
                  <c:v>40298</c:v>
                </c:pt>
                <c:pt idx="41">
                  <c:v>40329</c:v>
                </c:pt>
                <c:pt idx="42">
                  <c:v>40359</c:v>
                </c:pt>
                <c:pt idx="43">
                  <c:v>40390</c:v>
                </c:pt>
                <c:pt idx="44">
                  <c:v>40421</c:v>
                </c:pt>
                <c:pt idx="45">
                  <c:v>40451</c:v>
                </c:pt>
                <c:pt idx="46">
                  <c:v>40482</c:v>
                </c:pt>
                <c:pt idx="47">
                  <c:v>40512</c:v>
                </c:pt>
                <c:pt idx="48">
                  <c:v>40543</c:v>
                </c:pt>
                <c:pt idx="49">
                  <c:v>40574</c:v>
                </c:pt>
                <c:pt idx="50">
                  <c:v>40602</c:v>
                </c:pt>
                <c:pt idx="51">
                  <c:v>40633</c:v>
                </c:pt>
                <c:pt idx="52">
                  <c:v>40663</c:v>
                </c:pt>
                <c:pt idx="53">
                  <c:v>40694</c:v>
                </c:pt>
                <c:pt idx="54">
                  <c:v>40724</c:v>
                </c:pt>
                <c:pt idx="55">
                  <c:v>40755</c:v>
                </c:pt>
                <c:pt idx="56">
                  <c:v>40786</c:v>
                </c:pt>
                <c:pt idx="57">
                  <c:v>40816</c:v>
                </c:pt>
                <c:pt idx="58">
                  <c:v>40847</c:v>
                </c:pt>
                <c:pt idx="59">
                  <c:v>40877</c:v>
                </c:pt>
                <c:pt idx="60">
                  <c:v>40908</c:v>
                </c:pt>
                <c:pt idx="61">
                  <c:v>40939</c:v>
                </c:pt>
                <c:pt idx="62">
                  <c:v>40968</c:v>
                </c:pt>
                <c:pt idx="63">
                  <c:v>40999</c:v>
                </c:pt>
                <c:pt idx="64">
                  <c:v>41029</c:v>
                </c:pt>
                <c:pt idx="65">
                  <c:v>41060</c:v>
                </c:pt>
                <c:pt idx="66">
                  <c:v>41090</c:v>
                </c:pt>
                <c:pt idx="67">
                  <c:v>41121</c:v>
                </c:pt>
                <c:pt idx="68">
                  <c:v>41152</c:v>
                </c:pt>
                <c:pt idx="69">
                  <c:v>41182</c:v>
                </c:pt>
                <c:pt idx="70">
                  <c:v>41213</c:v>
                </c:pt>
                <c:pt idx="71">
                  <c:v>41243</c:v>
                </c:pt>
                <c:pt idx="72">
                  <c:v>41274</c:v>
                </c:pt>
                <c:pt idx="73">
                  <c:v>41305</c:v>
                </c:pt>
                <c:pt idx="74">
                  <c:v>41333</c:v>
                </c:pt>
                <c:pt idx="75">
                  <c:v>41364</c:v>
                </c:pt>
                <c:pt idx="76">
                  <c:v>41394</c:v>
                </c:pt>
                <c:pt idx="77">
                  <c:v>41425</c:v>
                </c:pt>
                <c:pt idx="78">
                  <c:v>41455</c:v>
                </c:pt>
                <c:pt idx="79">
                  <c:v>41486</c:v>
                </c:pt>
                <c:pt idx="80">
                  <c:v>41517</c:v>
                </c:pt>
                <c:pt idx="81">
                  <c:v>41547</c:v>
                </c:pt>
                <c:pt idx="82">
                  <c:v>41578</c:v>
                </c:pt>
                <c:pt idx="83">
                  <c:v>41608</c:v>
                </c:pt>
                <c:pt idx="84">
                  <c:v>41639</c:v>
                </c:pt>
                <c:pt idx="85">
                  <c:v>41670</c:v>
                </c:pt>
                <c:pt idx="86">
                  <c:v>41698</c:v>
                </c:pt>
                <c:pt idx="87">
                  <c:v>41729</c:v>
                </c:pt>
                <c:pt idx="88">
                  <c:v>41759</c:v>
                </c:pt>
                <c:pt idx="89">
                  <c:v>41790</c:v>
                </c:pt>
                <c:pt idx="90">
                  <c:v>41820</c:v>
                </c:pt>
                <c:pt idx="91">
                  <c:v>41851</c:v>
                </c:pt>
                <c:pt idx="92">
                  <c:v>41882</c:v>
                </c:pt>
                <c:pt idx="93">
                  <c:v>41912</c:v>
                </c:pt>
                <c:pt idx="94">
                  <c:v>41943</c:v>
                </c:pt>
                <c:pt idx="95">
                  <c:v>41973</c:v>
                </c:pt>
                <c:pt idx="96">
                  <c:v>42004</c:v>
                </c:pt>
                <c:pt idx="97">
                  <c:v>42035</c:v>
                </c:pt>
                <c:pt idx="98">
                  <c:v>42063</c:v>
                </c:pt>
                <c:pt idx="99">
                  <c:v>42094</c:v>
                </c:pt>
                <c:pt idx="100">
                  <c:v>42124</c:v>
                </c:pt>
                <c:pt idx="101">
                  <c:v>42155</c:v>
                </c:pt>
                <c:pt idx="102">
                  <c:v>42185</c:v>
                </c:pt>
                <c:pt idx="103">
                  <c:v>42216</c:v>
                </c:pt>
                <c:pt idx="104">
                  <c:v>42247</c:v>
                </c:pt>
                <c:pt idx="105">
                  <c:v>42277</c:v>
                </c:pt>
                <c:pt idx="106">
                  <c:v>42308</c:v>
                </c:pt>
                <c:pt idx="107">
                  <c:v>42338</c:v>
                </c:pt>
                <c:pt idx="108">
                  <c:v>42369</c:v>
                </c:pt>
                <c:pt idx="109">
                  <c:v>42400</c:v>
                </c:pt>
                <c:pt idx="110">
                  <c:v>42429</c:v>
                </c:pt>
                <c:pt idx="111">
                  <c:v>42460</c:v>
                </c:pt>
                <c:pt idx="112">
                  <c:v>42490</c:v>
                </c:pt>
                <c:pt idx="113">
                  <c:v>42521</c:v>
                </c:pt>
                <c:pt idx="114">
                  <c:v>42551</c:v>
                </c:pt>
                <c:pt idx="115">
                  <c:v>42582</c:v>
                </c:pt>
                <c:pt idx="116">
                  <c:v>42613</c:v>
                </c:pt>
                <c:pt idx="117">
                  <c:v>42643</c:v>
                </c:pt>
                <c:pt idx="118">
                  <c:v>42674</c:v>
                </c:pt>
                <c:pt idx="119">
                  <c:v>42704</c:v>
                </c:pt>
                <c:pt idx="120">
                  <c:v>42735</c:v>
                </c:pt>
                <c:pt idx="121">
                  <c:v>42766</c:v>
                </c:pt>
                <c:pt idx="122">
                  <c:v>42794</c:v>
                </c:pt>
                <c:pt idx="123">
                  <c:v>42825</c:v>
                </c:pt>
                <c:pt idx="124">
                  <c:v>42855</c:v>
                </c:pt>
                <c:pt idx="125">
                  <c:v>42886</c:v>
                </c:pt>
                <c:pt idx="126">
                  <c:v>42916</c:v>
                </c:pt>
                <c:pt idx="127">
                  <c:v>42947</c:v>
                </c:pt>
                <c:pt idx="128">
                  <c:v>42978</c:v>
                </c:pt>
                <c:pt idx="129">
                  <c:v>43008</c:v>
                </c:pt>
                <c:pt idx="130">
                  <c:v>43039</c:v>
                </c:pt>
                <c:pt idx="131">
                  <c:v>43069</c:v>
                </c:pt>
                <c:pt idx="132">
                  <c:v>43100</c:v>
                </c:pt>
                <c:pt idx="133">
                  <c:v>43131</c:v>
                </c:pt>
                <c:pt idx="134">
                  <c:v>43159</c:v>
                </c:pt>
                <c:pt idx="135">
                  <c:v>43190</c:v>
                </c:pt>
                <c:pt idx="136">
                  <c:v>43220</c:v>
                </c:pt>
                <c:pt idx="137">
                  <c:v>43251</c:v>
                </c:pt>
                <c:pt idx="138">
                  <c:v>43281</c:v>
                </c:pt>
                <c:pt idx="139">
                  <c:v>43312</c:v>
                </c:pt>
                <c:pt idx="140">
                  <c:v>43343</c:v>
                </c:pt>
                <c:pt idx="141">
                  <c:v>43373</c:v>
                </c:pt>
                <c:pt idx="142">
                  <c:v>43404</c:v>
                </c:pt>
                <c:pt idx="143">
                  <c:v>43434</c:v>
                </c:pt>
                <c:pt idx="144">
                  <c:v>43465</c:v>
                </c:pt>
              </c:numCache>
            </c:numRef>
          </c:cat>
          <c:val>
            <c:numRef>
              <c:f>'Graf III.5'!$L$5:$L$149</c:f>
              <c:numCache>
                <c:formatCode>0.00</c:formatCode>
                <c:ptCount val="145"/>
                <c:pt idx="0">
                  <c:v>53.131831386573005</c:v>
                </c:pt>
                <c:pt idx="1">
                  <c:v>52.799745969914937</c:v>
                </c:pt>
                <c:pt idx="2">
                  <c:v>51.8236806316716</c:v>
                </c:pt>
                <c:pt idx="3">
                  <c:v>56.19738601409874</c:v>
                </c:pt>
                <c:pt idx="4">
                  <c:v>59.265851617853016</c:v>
                </c:pt>
                <c:pt idx="5">
                  <c:v>60.011734884661216</c:v>
                </c:pt>
                <c:pt idx="6">
                  <c:v>60.506642571413479</c:v>
                </c:pt>
                <c:pt idx="7">
                  <c:v>58.486817545632277</c:v>
                </c:pt>
                <c:pt idx="8">
                  <c:v>58.432462646304216</c:v>
                </c:pt>
                <c:pt idx="9">
                  <c:v>57.990064223007266</c:v>
                </c:pt>
                <c:pt idx="10">
                  <c:v>58.253817170227137</c:v>
                </c:pt>
                <c:pt idx="11">
                  <c:v>60.139926723153067</c:v>
                </c:pt>
                <c:pt idx="12">
                  <c:v>59.582546111953569</c:v>
                </c:pt>
                <c:pt idx="13">
                  <c:v>58.320891408764616</c:v>
                </c:pt>
                <c:pt idx="14">
                  <c:v>58.289450347616281</c:v>
                </c:pt>
                <c:pt idx="15">
                  <c:v>56.870156262376291</c:v>
                </c:pt>
                <c:pt idx="16">
                  <c:v>58.530692227643556</c:v>
                </c:pt>
                <c:pt idx="17">
                  <c:v>59.490243609188752</c:v>
                </c:pt>
                <c:pt idx="18">
                  <c:v>59.762732166478337</c:v>
                </c:pt>
                <c:pt idx="19">
                  <c:v>58.069753115144174</c:v>
                </c:pt>
                <c:pt idx="20">
                  <c:v>58.707152746134383</c:v>
                </c:pt>
                <c:pt idx="21">
                  <c:v>57.398205110571467</c:v>
                </c:pt>
                <c:pt idx="22">
                  <c:v>57.006697022962129</c:v>
                </c:pt>
                <c:pt idx="23">
                  <c:v>57.230397241063166</c:v>
                </c:pt>
                <c:pt idx="24">
                  <c:v>58.248960580883761</c:v>
                </c:pt>
                <c:pt idx="25">
                  <c:v>56.508669600276129</c:v>
                </c:pt>
                <c:pt idx="26">
                  <c:v>56.726122934162525</c:v>
                </c:pt>
                <c:pt idx="27">
                  <c:v>56.397314605663574</c:v>
                </c:pt>
                <c:pt idx="28">
                  <c:v>55.577764438786481</c:v>
                </c:pt>
                <c:pt idx="29">
                  <c:v>54.667835923238492</c:v>
                </c:pt>
                <c:pt idx="30">
                  <c:v>54.218888409895527</c:v>
                </c:pt>
                <c:pt idx="31">
                  <c:v>53.948994308614395</c:v>
                </c:pt>
                <c:pt idx="32">
                  <c:v>53.612773028617035</c:v>
                </c:pt>
                <c:pt idx="33">
                  <c:v>53.104438834196401</c:v>
                </c:pt>
                <c:pt idx="34">
                  <c:v>52.503745843752192</c:v>
                </c:pt>
                <c:pt idx="35">
                  <c:v>51.011472197100147</c:v>
                </c:pt>
                <c:pt idx="36">
                  <c:v>50.798842886668439</c:v>
                </c:pt>
                <c:pt idx="37">
                  <c:v>50.762652430037249</c:v>
                </c:pt>
                <c:pt idx="38">
                  <c:v>50.472184123695321</c:v>
                </c:pt>
                <c:pt idx="39">
                  <c:v>50.278594981100788</c:v>
                </c:pt>
                <c:pt idx="40">
                  <c:v>49.327914428271349</c:v>
                </c:pt>
                <c:pt idx="41">
                  <c:v>49.058217361859107</c:v>
                </c:pt>
                <c:pt idx="42">
                  <c:v>49.085559786405071</c:v>
                </c:pt>
                <c:pt idx="43">
                  <c:v>49.852910073396259</c:v>
                </c:pt>
                <c:pt idx="44">
                  <c:v>50.45121453798388</c:v>
                </c:pt>
                <c:pt idx="45">
                  <c:v>50.564992999183232</c:v>
                </c:pt>
                <c:pt idx="46">
                  <c:v>51.179334114477946</c:v>
                </c:pt>
                <c:pt idx="47">
                  <c:v>50.76181929294745</c:v>
                </c:pt>
                <c:pt idx="48">
                  <c:v>48.15357599207843</c:v>
                </c:pt>
                <c:pt idx="49">
                  <c:v>48.938490391372632</c:v>
                </c:pt>
                <c:pt idx="50">
                  <c:v>49.680993884475079</c:v>
                </c:pt>
                <c:pt idx="51">
                  <c:v>50.305289941652667</c:v>
                </c:pt>
                <c:pt idx="52">
                  <c:v>50.672045948867471</c:v>
                </c:pt>
                <c:pt idx="53">
                  <c:v>51.068766353539694</c:v>
                </c:pt>
                <c:pt idx="54">
                  <c:v>51.456959466703125</c:v>
                </c:pt>
                <c:pt idx="55">
                  <c:v>51.654023066575093</c:v>
                </c:pt>
                <c:pt idx="56">
                  <c:v>51.423689099811952</c:v>
                </c:pt>
                <c:pt idx="57">
                  <c:v>51.242328770606406</c:v>
                </c:pt>
                <c:pt idx="58">
                  <c:v>51.831295728623758</c:v>
                </c:pt>
                <c:pt idx="59">
                  <c:v>51.96552078631926</c:v>
                </c:pt>
                <c:pt idx="60">
                  <c:v>51.363512615914345</c:v>
                </c:pt>
                <c:pt idx="61">
                  <c:v>51.765845513404528</c:v>
                </c:pt>
                <c:pt idx="62">
                  <c:v>51.710505981765046</c:v>
                </c:pt>
                <c:pt idx="63">
                  <c:v>51.757123906301395</c:v>
                </c:pt>
                <c:pt idx="64">
                  <c:v>52.342561664208141</c:v>
                </c:pt>
                <c:pt idx="65">
                  <c:v>51.981707290325396</c:v>
                </c:pt>
                <c:pt idx="66">
                  <c:v>52.008840531165703</c:v>
                </c:pt>
                <c:pt idx="67">
                  <c:v>52.228518202612904</c:v>
                </c:pt>
                <c:pt idx="68">
                  <c:v>52.943314309312036</c:v>
                </c:pt>
                <c:pt idx="69">
                  <c:v>53.165308482058414</c:v>
                </c:pt>
                <c:pt idx="70">
                  <c:v>53.075450596382645</c:v>
                </c:pt>
                <c:pt idx="71">
                  <c:v>52.874588079425585</c:v>
                </c:pt>
                <c:pt idx="72">
                  <c:v>53.649206026559739</c:v>
                </c:pt>
                <c:pt idx="73">
                  <c:v>53.331949696271394</c:v>
                </c:pt>
                <c:pt idx="74">
                  <c:v>53.231953672703959</c:v>
                </c:pt>
                <c:pt idx="75">
                  <c:v>53.618459382076914</c:v>
                </c:pt>
                <c:pt idx="76">
                  <c:v>54.002474450206314</c:v>
                </c:pt>
                <c:pt idx="77">
                  <c:v>54.009700487884814</c:v>
                </c:pt>
                <c:pt idx="78">
                  <c:v>53.84000740513055</c:v>
                </c:pt>
                <c:pt idx="79">
                  <c:v>54.084176477155331</c:v>
                </c:pt>
                <c:pt idx="80">
                  <c:v>54.401097668968077</c:v>
                </c:pt>
                <c:pt idx="81">
                  <c:v>54.364508699723622</c:v>
                </c:pt>
                <c:pt idx="82">
                  <c:v>54.832916418418741</c:v>
                </c:pt>
                <c:pt idx="83">
                  <c:v>55.305694310371031</c:v>
                </c:pt>
                <c:pt idx="84">
                  <c:v>55.092391183241972</c:v>
                </c:pt>
                <c:pt idx="85">
                  <c:v>55.73220269030643</c:v>
                </c:pt>
                <c:pt idx="86">
                  <c:v>55.691237121923962</c:v>
                </c:pt>
                <c:pt idx="87">
                  <c:v>55.489057140097742</c:v>
                </c:pt>
                <c:pt idx="88">
                  <c:v>54.847281318151921</c:v>
                </c:pt>
                <c:pt idx="89">
                  <c:v>54.653762447596819</c:v>
                </c:pt>
                <c:pt idx="90">
                  <c:v>55.106332502472519</c:v>
                </c:pt>
                <c:pt idx="91">
                  <c:v>55.232877234525503</c:v>
                </c:pt>
                <c:pt idx="92">
                  <c:v>56.329718151827443</c:v>
                </c:pt>
                <c:pt idx="93">
                  <c:v>56.049912791662983</c:v>
                </c:pt>
                <c:pt idx="94">
                  <c:v>55.844498138554975</c:v>
                </c:pt>
                <c:pt idx="95">
                  <c:v>55.633622520093319</c:v>
                </c:pt>
                <c:pt idx="96">
                  <c:v>55.916299769414202</c:v>
                </c:pt>
                <c:pt idx="97">
                  <c:v>56.08426904252665</c:v>
                </c:pt>
                <c:pt idx="98">
                  <c:v>55.189600982961259</c:v>
                </c:pt>
                <c:pt idx="99">
                  <c:v>55.905032846922886</c:v>
                </c:pt>
                <c:pt idx="100">
                  <c:v>55.818636180861603</c:v>
                </c:pt>
                <c:pt idx="101">
                  <c:v>55.559206891423059</c:v>
                </c:pt>
                <c:pt idx="102">
                  <c:v>56.220367048901878</c:v>
                </c:pt>
                <c:pt idx="103">
                  <c:v>56.612502129704012</c:v>
                </c:pt>
                <c:pt idx="104">
                  <c:v>56.103073833727834</c:v>
                </c:pt>
                <c:pt idx="105">
                  <c:v>55.055890553258394</c:v>
                </c:pt>
                <c:pt idx="106">
                  <c:v>55.495676938736018</c:v>
                </c:pt>
                <c:pt idx="107">
                  <c:v>54.826096196347287</c:v>
                </c:pt>
                <c:pt idx="108">
                  <c:v>54.914541789238413</c:v>
                </c:pt>
                <c:pt idx="109">
                  <c:v>54.808155194527984</c:v>
                </c:pt>
                <c:pt idx="110">
                  <c:v>53.872889181936948</c:v>
                </c:pt>
                <c:pt idx="111">
                  <c:v>54.815511546343444</c:v>
                </c:pt>
                <c:pt idx="112">
                  <c:v>54.716842550287076</c:v>
                </c:pt>
                <c:pt idx="113">
                  <c:v>54.618173554230701</c:v>
                </c:pt>
                <c:pt idx="114">
                  <c:v>54.519504558174333</c:v>
                </c:pt>
                <c:pt idx="115">
                  <c:v>55.338460844935838</c:v>
                </c:pt>
                <c:pt idx="116">
                  <c:v>56.157417131697343</c:v>
                </c:pt>
                <c:pt idx="117">
                  <c:v>56.976373418458849</c:v>
                </c:pt>
                <c:pt idx="118">
                  <c:v>57.045304841768996</c:v>
                </c:pt>
                <c:pt idx="119">
                  <c:v>57.114236265079143</c:v>
                </c:pt>
                <c:pt idx="120">
                  <c:v>57.18316768838929</c:v>
                </c:pt>
                <c:pt idx="121">
                  <c:v>56.703122365876283</c:v>
                </c:pt>
                <c:pt idx="122">
                  <c:v>56.223077043363283</c:v>
                </c:pt>
                <c:pt idx="123">
                  <c:v>55.743031720850276</c:v>
                </c:pt>
                <c:pt idx="124">
                  <c:v>55.535686405631665</c:v>
                </c:pt>
                <c:pt idx="125">
                  <c:v>55.328341090413055</c:v>
                </c:pt>
                <c:pt idx="126">
                  <c:v>55.120995775194444</c:v>
                </c:pt>
                <c:pt idx="127">
                  <c:v>55.118495636423184</c:v>
                </c:pt>
                <c:pt idx="128">
                  <c:v>55.115995497651923</c:v>
                </c:pt>
                <c:pt idx="129">
                  <c:v>55.113495358880662</c:v>
                </c:pt>
                <c:pt idx="130">
                  <c:v>55.021158568972503</c:v>
                </c:pt>
                <c:pt idx="131">
                  <c:v>54.92882177906435</c:v>
                </c:pt>
                <c:pt idx="132">
                  <c:v>54.83648498915619</c:v>
                </c:pt>
                <c:pt idx="133">
                  <c:v>56.309678110111975</c:v>
                </c:pt>
                <c:pt idx="134">
                  <c:v>57.782871231067766</c:v>
                </c:pt>
                <c:pt idx="135">
                  <c:v>59.25606435202355</c:v>
                </c:pt>
                <c:pt idx="136">
                  <c:v>59.800094167505293</c:v>
                </c:pt>
                <c:pt idx="137">
                  <c:v>60.344123982987028</c:v>
                </c:pt>
                <c:pt idx="138">
                  <c:v>60.888153798468771</c:v>
                </c:pt>
                <c:pt idx="139">
                  <c:v>61.069537942371397</c:v>
                </c:pt>
                <c:pt idx="140">
                  <c:v>61.250922086274024</c:v>
                </c:pt>
                <c:pt idx="141">
                  <c:v>61.43230623017665</c:v>
                </c:pt>
                <c:pt idx="142">
                  <c:v>60.439247806018308</c:v>
                </c:pt>
                <c:pt idx="143">
                  <c:v>59.446189381859959</c:v>
                </c:pt>
                <c:pt idx="144">
                  <c:v>58.453130957701617</c:v>
                </c:pt>
              </c:numCache>
            </c:numRef>
          </c:val>
          <c:smooth val="0"/>
          <c:extLst>
            <c:ext xmlns:c16="http://schemas.microsoft.com/office/drawing/2014/chart" uri="{C3380CC4-5D6E-409C-BE32-E72D297353CC}">
              <c16:uniqueId val="{00000002-E666-460F-B077-5FA1F9C409E8}"/>
            </c:ext>
          </c:extLst>
        </c:ser>
        <c:dLbls>
          <c:showLegendKey val="0"/>
          <c:showVal val="0"/>
          <c:showCatName val="0"/>
          <c:showSerName val="0"/>
          <c:showPercent val="0"/>
          <c:showBubbleSize val="0"/>
        </c:dLbls>
        <c:marker val="1"/>
        <c:smooth val="0"/>
        <c:axId val="144709120"/>
        <c:axId val="144707584"/>
      </c:lineChart>
      <c:dateAx>
        <c:axId val="144691968"/>
        <c:scaling>
          <c:orientation val="minMax"/>
          <c:max val="43465"/>
          <c:min val="39082"/>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693504"/>
        <c:crosses val="autoZero"/>
        <c:auto val="1"/>
        <c:lblOffset val="100"/>
        <c:baseTimeUnit val="months"/>
        <c:majorUnit val="24"/>
        <c:majorTimeUnit val="months"/>
      </c:dateAx>
      <c:valAx>
        <c:axId val="144693504"/>
        <c:scaling>
          <c:orientation val="minMax"/>
          <c:max val="8"/>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4691968"/>
        <c:crosses val="autoZero"/>
        <c:crossBetween val="between"/>
        <c:majorUnit val="2"/>
      </c:valAx>
      <c:valAx>
        <c:axId val="144707584"/>
        <c:scaling>
          <c:orientation val="minMax"/>
          <c:max val="7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4709120"/>
        <c:crosses val="max"/>
        <c:crossBetween val="between"/>
      </c:valAx>
      <c:dateAx>
        <c:axId val="144709120"/>
        <c:scaling>
          <c:orientation val="minMax"/>
        </c:scaling>
        <c:delete val="1"/>
        <c:axPos val="b"/>
        <c:numFmt formatCode="m/d/yyyy" sourceLinked="1"/>
        <c:majorTickMark val="out"/>
        <c:minorTickMark val="none"/>
        <c:tickLblPos val="nextTo"/>
        <c:crossAx val="144707584"/>
        <c:crosses val="autoZero"/>
        <c:auto val="1"/>
        <c:lblOffset val="100"/>
        <c:baseTimeUnit val="months"/>
      </c:dateAx>
      <c:spPr>
        <a:noFill/>
        <a:ln w="25400">
          <a:noFill/>
        </a:ln>
      </c:spPr>
    </c:plotArea>
    <c:legend>
      <c:legendPos val="b"/>
      <c:layout>
        <c:manualLayout>
          <c:xMode val="edge"/>
          <c:yMode val="edge"/>
          <c:x val="6.6433566433566432E-2"/>
          <c:y val="0.76191123015384532"/>
          <c:w val="0.51947937888882767"/>
          <c:h val="0.23808876984615471"/>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3.6949896359890877E-2"/>
          <c:w val="0.78189641329146953"/>
          <c:h val="0.72744994175132649"/>
        </c:manualLayout>
      </c:layout>
      <c:barChart>
        <c:barDir val="col"/>
        <c:grouping val="percentStacked"/>
        <c:varyColors val="0"/>
        <c:ser>
          <c:idx val="0"/>
          <c:order val="0"/>
          <c:tx>
            <c:strRef>
              <c:f>'Graf III.6'!$K$4</c:f>
              <c:strCache>
                <c:ptCount val="1"/>
                <c:pt idx="0">
                  <c:v>Stupeň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2D8B-44E5-A5D2-24E7D18B7B8F}"/>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2D8B-44E5-A5D2-24E7D18B7B8F}"/>
              </c:ext>
            </c:extLst>
          </c:dPt>
          <c:cat>
            <c:strRef>
              <c:f>'Graf III.6'!$J$5:$J$8</c:f>
              <c:strCache>
                <c:ptCount val="4"/>
                <c:pt idx="0">
                  <c:v>2016</c:v>
                </c:pt>
                <c:pt idx="1">
                  <c:v>2017</c:v>
                </c:pt>
                <c:pt idx="2">
                  <c:v>01/2018</c:v>
                </c:pt>
                <c:pt idx="3">
                  <c:v>12/2018</c:v>
                </c:pt>
              </c:strCache>
            </c:strRef>
          </c:cat>
          <c:val>
            <c:numRef>
              <c:f>'Graf III.6'!$K$5:$K$8</c:f>
              <c:numCache>
                <c:formatCode>0.00</c:formatCode>
                <c:ptCount val="4"/>
                <c:pt idx="0">
                  <c:v>94.018603921220063</c:v>
                </c:pt>
                <c:pt idx="1">
                  <c:v>95.123361379951987</c:v>
                </c:pt>
                <c:pt idx="2">
                  <c:v>91.361000856135135</c:v>
                </c:pt>
                <c:pt idx="3">
                  <c:v>91.015274426484908</c:v>
                </c:pt>
              </c:numCache>
            </c:numRef>
          </c:val>
          <c:extLst>
            <c:ext xmlns:c16="http://schemas.microsoft.com/office/drawing/2014/chart" uri="{C3380CC4-5D6E-409C-BE32-E72D297353CC}">
              <c16:uniqueId val="{00000004-2D8B-44E5-A5D2-24E7D18B7B8F}"/>
            </c:ext>
          </c:extLst>
        </c:ser>
        <c:ser>
          <c:idx val="1"/>
          <c:order val="1"/>
          <c:tx>
            <c:strRef>
              <c:f>'Graf III.6'!$L$4</c:f>
              <c:strCache>
                <c:ptCount val="1"/>
                <c:pt idx="0">
                  <c:v>Stupeň 2</c:v>
                </c:pt>
              </c:strCache>
            </c:strRef>
          </c:tx>
          <c:spPr>
            <a:solidFill>
              <a:schemeClr val="accent6">
                <a:lumMod val="60000"/>
                <a:lumOff val="40000"/>
              </a:schemeClr>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2D8B-44E5-A5D2-24E7D18B7B8F}"/>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2D8B-44E5-A5D2-24E7D18B7B8F}"/>
              </c:ext>
            </c:extLst>
          </c:dPt>
          <c:dPt>
            <c:idx val="2"/>
            <c:invertIfNegative val="0"/>
            <c:bubble3D val="0"/>
            <c:spPr>
              <a:solidFill>
                <a:schemeClr val="accent6"/>
              </a:solidFill>
              <a:ln w="28575">
                <a:noFill/>
              </a:ln>
            </c:spPr>
            <c:extLst>
              <c:ext xmlns:c16="http://schemas.microsoft.com/office/drawing/2014/chart" uri="{C3380CC4-5D6E-409C-BE32-E72D297353CC}">
                <c16:uniqueId val="{00000012-D1EB-47A2-B786-70FFB0CAFB53}"/>
              </c:ext>
            </c:extLst>
          </c:dPt>
          <c:dPt>
            <c:idx val="3"/>
            <c:invertIfNegative val="0"/>
            <c:bubble3D val="0"/>
            <c:spPr>
              <a:solidFill>
                <a:schemeClr val="accent6"/>
              </a:solidFill>
              <a:ln w="28575">
                <a:noFill/>
              </a:ln>
            </c:spPr>
            <c:extLst>
              <c:ext xmlns:c16="http://schemas.microsoft.com/office/drawing/2014/chart" uri="{C3380CC4-5D6E-409C-BE32-E72D297353CC}">
                <c16:uniqueId val="{0000000F-D1EB-47A2-B786-70FFB0CAFB53}"/>
              </c:ext>
            </c:extLst>
          </c:dPt>
          <c:cat>
            <c:strRef>
              <c:f>'Graf III.6'!$J$5:$J$8</c:f>
              <c:strCache>
                <c:ptCount val="4"/>
                <c:pt idx="0">
                  <c:v>2016</c:v>
                </c:pt>
                <c:pt idx="1">
                  <c:v>2017</c:v>
                </c:pt>
                <c:pt idx="2">
                  <c:v>01/2018</c:v>
                </c:pt>
                <c:pt idx="3">
                  <c:v>12/2018</c:v>
                </c:pt>
              </c:strCache>
            </c:strRef>
          </c:cat>
          <c:val>
            <c:numRef>
              <c:f>'Graf III.6'!$L$5:$L$8</c:f>
              <c:numCache>
                <c:formatCode>0.00</c:formatCode>
                <c:ptCount val="4"/>
                <c:pt idx="0">
                  <c:v>2.1294662247141822</c:v>
                </c:pt>
                <c:pt idx="1">
                  <c:v>1.6769883279841638</c:v>
                </c:pt>
                <c:pt idx="2">
                  <c:v>5.5093262307668178</c:v>
                </c:pt>
                <c:pt idx="3">
                  <c:v>6.3726704384145876</c:v>
                </c:pt>
              </c:numCache>
            </c:numRef>
          </c:val>
          <c:extLst>
            <c:ext xmlns:c16="http://schemas.microsoft.com/office/drawing/2014/chart" uri="{C3380CC4-5D6E-409C-BE32-E72D297353CC}">
              <c16:uniqueId val="{00000009-2D8B-44E5-A5D2-24E7D18B7B8F}"/>
            </c:ext>
          </c:extLst>
        </c:ser>
        <c:ser>
          <c:idx val="2"/>
          <c:order val="2"/>
          <c:tx>
            <c:strRef>
              <c:f>'Graf III.6'!$M$4</c:f>
              <c:strCache>
                <c:ptCount val="1"/>
                <c:pt idx="0">
                  <c:v>Stupeň 3</c:v>
                </c:pt>
              </c:strCache>
            </c:strRef>
          </c:tx>
          <c:spPr>
            <a:solidFill>
              <a:srgbClr val="E96041"/>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B-2D8B-44E5-A5D2-24E7D18B7B8F}"/>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0D-2D8B-44E5-A5D2-24E7D18B7B8F}"/>
              </c:ext>
            </c:extLst>
          </c:dPt>
          <c:cat>
            <c:strRef>
              <c:f>'Graf III.6'!$J$5:$J$8</c:f>
              <c:strCache>
                <c:ptCount val="4"/>
                <c:pt idx="0">
                  <c:v>2016</c:v>
                </c:pt>
                <c:pt idx="1">
                  <c:v>2017</c:v>
                </c:pt>
                <c:pt idx="2">
                  <c:v>01/2018</c:v>
                </c:pt>
                <c:pt idx="3">
                  <c:v>12/2018</c:v>
                </c:pt>
              </c:strCache>
            </c:strRef>
          </c:cat>
          <c:val>
            <c:numRef>
              <c:f>'Graf III.6'!$M$5:$M$8</c:f>
              <c:numCache>
                <c:formatCode>0.00</c:formatCode>
                <c:ptCount val="4"/>
                <c:pt idx="0">
                  <c:v>3.8519298540657521</c:v>
                </c:pt>
                <c:pt idx="1">
                  <c:v>3.199650292063855</c:v>
                </c:pt>
                <c:pt idx="2">
                  <c:v>3.1296729130980467</c:v>
                </c:pt>
                <c:pt idx="3">
                  <c:v>2.6120551351005177</c:v>
                </c:pt>
              </c:numCache>
            </c:numRef>
          </c:val>
          <c:extLst>
            <c:ext xmlns:c16="http://schemas.microsoft.com/office/drawing/2014/chart" uri="{C3380CC4-5D6E-409C-BE32-E72D297353CC}">
              <c16:uniqueId val="{0000000E-2D8B-44E5-A5D2-24E7D18B7B8F}"/>
            </c:ext>
          </c:extLst>
        </c:ser>
        <c:dLbls>
          <c:showLegendKey val="0"/>
          <c:showVal val="0"/>
          <c:showCatName val="0"/>
          <c:showSerName val="0"/>
          <c:showPercent val="0"/>
          <c:showBubbleSize val="0"/>
        </c:dLbls>
        <c:gapWidth val="83"/>
        <c:overlap val="100"/>
        <c:axId val="145055744"/>
        <c:axId val="145057664"/>
      </c:barChart>
      <c:lineChart>
        <c:grouping val="standard"/>
        <c:varyColors val="0"/>
        <c:ser>
          <c:idx val="3"/>
          <c:order val="3"/>
          <c:tx>
            <c:strRef>
              <c:f>'Graf III.6'!$N$4</c:f>
              <c:strCache>
                <c:ptCount val="1"/>
                <c:pt idx="0">
                  <c:v>Míra krytí S1 (pravá osa) </c:v>
                </c:pt>
              </c:strCache>
            </c:strRef>
          </c:tx>
          <c:spPr>
            <a:ln w="25400"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III.6'!$J$5:$J$8</c:f>
              <c:strCache>
                <c:ptCount val="4"/>
                <c:pt idx="0">
                  <c:v>2016</c:v>
                </c:pt>
                <c:pt idx="1">
                  <c:v>2017</c:v>
                </c:pt>
                <c:pt idx="2">
                  <c:v>01/2018</c:v>
                </c:pt>
                <c:pt idx="3">
                  <c:v>12/2018</c:v>
                </c:pt>
              </c:strCache>
            </c:strRef>
          </c:cat>
          <c:val>
            <c:numRef>
              <c:f>'Graf III.6'!$R$5:$R$8</c:f>
              <c:numCache>
                <c:formatCode>0.00</c:formatCode>
                <c:ptCount val="4"/>
                <c:pt idx="2">
                  <c:v>0.25250593874937766</c:v>
                </c:pt>
                <c:pt idx="3">
                  <c:v>0.17130051855955009</c:v>
                </c:pt>
              </c:numCache>
            </c:numRef>
          </c:val>
          <c:smooth val="0"/>
          <c:extLst>
            <c:ext xmlns:c16="http://schemas.microsoft.com/office/drawing/2014/chart" uri="{C3380CC4-5D6E-409C-BE32-E72D297353CC}">
              <c16:uniqueId val="{0000000F-2D8B-44E5-A5D2-24E7D18B7B8F}"/>
            </c:ext>
          </c:extLst>
        </c:ser>
        <c:ser>
          <c:idx val="4"/>
          <c:order val="4"/>
          <c:tx>
            <c:strRef>
              <c:f>'Graf III.6'!$O$4</c:f>
              <c:strCache>
                <c:ptCount val="1"/>
                <c:pt idx="0">
                  <c:v>Míra krytí S2 (pravá osa)</c:v>
                </c:pt>
              </c:strCache>
            </c:strRef>
          </c:tx>
          <c:spPr>
            <a:ln w="25400">
              <a:solidFill>
                <a:schemeClr val="tx1"/>
              </a:solidFill>
            </a:ln>
          </c:spPr>
          <c:marker>
            <c:symbol val="circle"/>
            <c:size val="7"/>
            <c:spPr>
              <a:solidFill>
                <a:schemeClr val="accent6"/>
              </a:solidFill>
              <a:ln w="12700">
                <a:solidFill>
                  <a:schemeClr val="tx1"/>
                </a:solidFill>
              </a:ln>
            </c:spPr>
          </c:marker>
          <c:cat>
            <c:strRef>
              <c:f>'Graf III.6'!$J$5:$J$8</c:f>
              <c:strCache>
                <c:ptCount val="4"/>
                <c:pt idx="0">
                  <c:v>2016</c:v>
                </c:pt>
                <c:pt idx="1">
                  <c:v>2017</c:v>
                </c:pt>
                <c:pt idx="2">
                  <c:v>01/2018</c:v>
                </c:pt>
                <c:pt idx="3">
                  <c:v>12/2018</c:v>
                </c:pt>
              </c:strCache>
            </c:strRef>
          </c:cat>
          <c:val>
            <c:numRef>
              <c:f>'Graf III.6'!$S$5:$S$8</c:f>
              <c:numCache>
                <c:formatCode>0.00</c:formatCode>
                <c:ptCount val="4"/>
                <c:pt idx="2">
                  <c:v>0.74260317170938894</c:v>
                </c:pt>
                <c:pt idx="3">
                  <c:v>0.58223212718279083</c:v>
                </c:pt>
              </c:numCache>
            </c:numRef>
          </c:val>
          <c:smooth val="0"/>
          <c:extLst>
            <c:ext xmlns:c16="http://schemas.microsoft.com/office/drawing/2014/chart" uri="{C3380CC4-5D6E-409C-BE32-E72D297353CC}">
              <c16:uniqueId val="{00000010-2D8B-44E5-A5D2-24E7D18B7B8F}"/>
            </c:ext>
          </c:extLst>
        </c:ser>
        <c:ser>
          <c:idx val="5"/>
          <c:order val="5"/>
          <c:tx>
            <c:strRef>
              <c:f>'Graf III.6'!$P$4</c:f>
              <c:strCache>
                <c:ptCount val="1"/>
                <c:pt idx="0">
                  <c:v>Míra krytí S3 (pravá osa)</c:v>
                </c:pt>
              </c:strCache>
            </c:strRef>
          </c:tx>
          <c:spPr>
            <a:ln w="25400">
              <a:solidFill>
                <a:schemeClr val="tx1"/>
              </a:solidFill>
            </a:ln>
          </c:spPr>
          <c:marker>
            <c:symbol val="circle"/>
            <c:size val="7"/>
            <c:spPr>
              <a:solidFill>
                <a:schemeClr val="accent2"/>
              </a:solidFill>
              <a:ln w="12700">
                <a:solidFill>
                  <a:schemeClr val="tx1"/>
                </a:solidFill>
              </a:ln>
            </c:spPr>
          </c:marker>
          <c:cat>
            <c:strRef>
              <c:f>'Graf III.6'!$J$5:$J$8</c:f>
              <c:strCache>
                <c:ptCount val="4"/>
                <c:pt idx="0">
                  <c:v>2016</c:v>
                </c:pt>
                <c:pt idx="1">
                  <c:v>2017</c:v>
                </c:pt>
                <c:pt idx="2">
                  <c:v>01/2018</c:v>
                </c:pt>
                <c:pt idx="3">
                  <c:v>12/2018</c:v>
                </c:pt>
              </c:strCache>
            </c:strRef>
          </c:cat>
          <c:val>
            <c:numRef>
              <c:f>'Graf III.6'!$T$5:$T$8</c:f>
              <c:numCache>
                <c:formatCode>0.00</c:formatCode>
                <c:ptCount val="4"/>
                <c:pt idx="0">
                  <c:v>1.4180230521493062</c:v>
                </c:pt>
                <c:pt idx="1">
                  <c:v>1.3758906430477373</c:v>
                </c:pt>
                <c:pt idx="2">
                  <c:v>1.3884798246160988</c:v>
                </c:pt>
                <c:pt idx="3">
                  <c:v>1.4310669767005184</c:v>
                </c:pt>
              </c:numCache>
            </c:numRef>
          </c:val>
          <c:smooth val="0"/>
          <c:extLst>
            <c:ext xmlns:c16="http://schemas.microsoft.com/office/drawing/2014/chart" uri="{C3380CC4-5D6E-409C-BE32-E72D297353CC}">
              <c16:uniqueId val="{00000011-2D8B-44E5-A5D2-24E7D18B7B8F}"/>
            </c:ext>
          </c:extLst>
        </c:ser>
        <c:dLbls>
          <c:showLegendKey val="0"/>
          <c:showVal val="0"/>
          <c:showCatName val="0"/>
          <c:showSerName val="0"/>
          <c:showPercent val="0"/>
          <c:showBubbleSize val="0"/>
        </c:dLbls>
        <c:marker val="1"/>
        <c:smooth val="0"/>
        <c:axId val="145069184"/>
        <c:axId val="145059200"/>
      </c:lineChart>
      <c:catAx>
        <c:axId val="14505574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5057664"/>
        <c:crosses val="autoZero"/>
        <c:auto val="1"/>
        <c:lblAlgn val="ctr"/>
        <c:lblOffset val="100"/>
        <c:noMultiLvlLbl val="0"/>
      </c:catAx>
      <c:valAx>
        <c:axId val="145057664"/>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5055744"/>
        <c:crosses val="autoZero"/>
        <c:crossBetween val="between"/>
        <c:majorUnit val="5.000000000000001E-2"/>
      </c:valAx>
      <c:valAx>
        <c:axId val="145059200"/>
        <c:scaling>
          <c:orientation val="minMax"/>
          <c:max val="1.5"/>
          <c:min val="0"/>
        </c:scaling>
        <c:delete val="0"/>
        <c:axPos val="r"/>
        <c:numFmt formatCode="0.00" sourceLinked="1"/>
        <c:majorTickMark val="out"/>
        <c:minorTickMark val="none"/>
        <c:tickLblPos val="none"/>
        <c:spPr>
          <a:ln/>
        </c:spPr>
        <c:crossAx val="145069184"/>
        <c:crosses val="max"/>
        <c:crossBetween val="between"/>
        <c:majorUnit val="0.5"/>
      </c:valAx>
      <c:catAx>
        <c:axId val="145069184"/>
        <c:scaling>
          <c:orientation val="minMax"/>
        </c:scaling>
        <c:delete val="1"/>
        <c:axPos val="b"/>
        <c:numFmt formatCode="General" sourceLinked="1"/>
        <c:majorTickMark val="out"/>
        <c:minorTickMark val="none"/>
        <c:tickLblPos val="nextTo"/>
        <c:crossAx val="145059200"/>
        <c:crosses val="autoZero"/>
        <c:auto val="1"/>
        <c:lblAlgn val="ctr"/>
        <c:lblOffset val="100"/>
        <c:noMultiLvlLbl val="0"/>
      </c:catAx>
      <c:spPr>
        <a:solidFill>
          <a:schemeClr val="bg1"/>
        </a:solidFill>
      </c:spPr>
    </c:plotArea>
    <c:legend>
      <c:legendPos val="b"/>
      <c:layout>
        <c:manualLayout>
          <c:xMode val="edge"/>
          <c:yMode val="edge"/>
          <c:x val="1.3683020235618E-2"/>
          <c:y val="0.83342787084564862"/>
          <c:w val="0.94891984136550367"/>
          <c:h val="0.15845387925991117"/>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3.6949896359890877E-2"/>
          <c:w val="0.78189641329146953"/>
          <c:h val="0.72744994175132649"/>
        </c:manualLayout>
      </c:layout>
      <c:barChart>
        <c:barDir val="col"/>
        <c:grouping val="percentStacked"/>
        <c:varyColors val="0"/>
        <c:ser>
          <c:idx val="0"/>
          <c:order val="0"/>
          <c:tx>
            <c:strRef>
              <c:f>'Graf III.6'!$K$3</c:f>
              <c:strCache>
                <c:ptCount val="1"/>
                <c:pt idx="0">
                  <c:v>Stage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08CB-48DF-9730-FE07BFF117D0}"/>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08CB-48DF-9730-FE07BFF117D0}"/>
              </c:ext>
            </c:extLst>
          </c:dPt>
          <c:cat>
            <c:strRef>
              <c:f>'Graf III.6'!$J$5:$J$8</c:f>
              <c:strCache>
                <c:ptCount val="4"/>
                <c:pt idx="0">
                  <c:v>2016</c:v>
                </c:pt>
                <c:pt idx="1">
                  <c:v>2017</c:v>
                </c:pt>
                <c:pt idx="2">
                  <c:v>01/2018</c:v>
                </c:pt>
                <c:pt idx="3">
                  <c:v>12/2018</c:v>
                </c:pt>
              </c:strCache>
            </c:strRef>
          </c:cat>
          <c:val>
            <c:numRef>
              <c:f>'Graf III.6'!$K$5:$K$8</c:f>
              <c:numCache>
                <c:formatCode>0.00</c:formatCode>
                <c:ptCount val="4"/>
                <c:pt idx="0">
                  <c:v>94.018603921220063</c:v>
                </c:pt>
                <c:pt idx="1">
                  <c:v>95.123361379951987</c:v>
                </c:pt>
                <c:pt idx="2">
                  <c:v>91.361000856135135</c:v>
                </c:pt>
                <c:pt idx="3">
                  <c:v>91.015274426484908</c:v>
                </c:pt>
              </c:numCache>
            </c:numRef>
          </c:val>
          <c:extLst>
            <c:ext xmlns:c16="http://schemas.microsoft.com/office/drawing/2014/chart" uri="{C3380CC4-5D6E-409C-BE32-E72D297353CC}">
              <c16:uniqueId val="{00000004-08CB-48DF-9730-FE07BFF117D0}"/>
            </c:ext>
          </c:extLst>
        </c:ser>
        <c:ser>
          <c:idx val="1"/>
          <c:order val="1"/>
          <c:tx>
            <c:strRef>
              <c:f>'Graf III.6'!$L$3</c:f>
              <c:strCache>
                <c:ptCount val="1"/>
                <c:pt idx="0">
                  <c:v>Stage 2</c:v>
                </c:pt>
              </c:strCache>
            </c:strRef>
          </c:tx>
          <c:spPr>
            <a:solidFill>
              <a:schemeClr val="accent6">
                <a:lumMod val="60000"/>
                <a:lumOff val="40000"/>
              </a:schemeClr>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08CB-48DF-9730-FE07BFF117D0}"/>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08CB-48DF-9730-FE07BFF117D0}"/>
              </c:ext>
            </c:extLst>
          </c:dPt>
          <c:dPt>
            <c:idx val="2"/>
            <c:invertIfNegative val="0"/>
            <c:bubble3D val="0"/>
            <c:spPr>
              <a:solidFill>
                <a:schemeClr val="accent6"/>
              </a:solidFill>
              <a:ln w="28575">
                <a:noFill/>
              </a:ln>
            </c:spPr>
            <c:extLst>
              <c:ext xmlns:c16="http://schemas.microsoft.com/office/drawing/2014/chart" uri="{C3380CC4-5D6E-409C-BE32-E72D297353CC}">
                <c16:uniqueId val="{0000000A-08CB-48DF-9730-FE07BFF117D0}"/>
              </c:ext>
            </c:extLst>
          </c:dPt>
          <c:dPt>
            <c:idx val="3"/>
            <c:invertIfNegative val="0"/>
            <c:bubble3D val="0"/>
            <c:spPr>
              <a:solidFill>
                <a:schemeClr val="accent6"/>
              </a:solidFill>
              <a:ln w="28575">
                <a:noFill/>
              </a:ln>
            </c:spPr>
            <c:extLst>
              <c:ext xmlns:c16="http://schemas.microsoft.com/office/drawing/2014/chart" uri="{C3380CC4-5D6E-409C-BE32-E72D297353CC}">
                <c16:uniqueId val="{0000000C-08CB-48DF-9730-FE07BFF117D0}"/>
              </c:ext>
            </c:extLst>
          </c:dPt>
          <c:cat>
            <c:strRef>
              <c:f>'Graf III.6'!$J$5:$J$8</c:f>
              <c:strCache>
                <c:ptCount val="4"/>
                <c:pt idx="0">
                  <c:v>2016</c:v>
                </c:pt>
                <c:pt idx="1">
                  <c:v>2017</c:v>
                </c:pt>
                <c:pt idx="2">
                  <c:v>01/2018</c:v>
                </c:pt>
                <c:pt idx="3">
                  <c:v>12/2018</c:v>
                </c:pt>
              </c:strCache>
            </c:strRef>
          </c:cat>
          <c:val>
            <c:numRef>
              <c:f>'Graf III.6'!$L$5:$L$8</c:f>
              <c:numCache>
                <c:formatCode>0.00</c:formatCode>
                <c:ptCount val="4"/>
                <c:pt idx="0">
                  <c:v>2.1294662247141822</c:v>
                </c:pt>
                <c:pt idx="1">
                  <c:v>1.6769883279841638</c:v>
                </c:pt>
                <c:pt idx="2">
                  <c:v>5.5093262307668178</c:v>
                </c:pt>
                <c:pt idx="3">
                  <c:v>6.3726704384145876</c:v>
                </c:pt>
              </c:numCache>
            </c:numRef>
          </c:val>
          <c:extLst>
            <c:ext xmlns:c16="http://schemas.microsoft.com/office/drawing/2014/chart" uri="{C3380CC4-5D6E-409C-BE32-E72D297353CC}">
              <c16:uniqueId val="{0000000D-08CB-48DF-9730-FE07BFF117D0}"/>
            </c:ext>
          </c:extLst>
        </c:ser>
        <c:ser>
          <c:idx val="2"/>
          <c:order val="2"/>
          <c:tx>
            <c:strRef>
              <c:f>'Graf III.6'!$M$3</c:f>
              <c:strCache>
                <c:ptCount val="1"/>
                <c:pt idx="0">
                  <c:v>Stage 3</c:v>
                </c:pt>
              </c:strCache>
            </c:strRef>
          </c:tx>
          <c:spPr>
            <a:solidFill>
              <a:srgbClr val="E96041"/>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F-08CB-48DF-9730-FE07BFF117D0}"/>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11-08CB-48DF-9730-FE07BFF117D0}"/>
              </c:ext>
            </c:extLst>
          </c:dPt>
          <c:cat>
            <c:strRef>
              <c:f>'Graf III.6'!$J$5:$J$8</c:f>
              <c:strCache>
                <c:ptCount val="4"/>
                <c:pt idx="0">
                  <c:v>2016</c:v>
                </c:pt>
                <c:pt idx="1">
                  <c:v>2017</c:v>
                </c:pt>
                <c:pt idx="2">
                  <c:v>01/2018</c:v>
                </c:pt>
                <c:pt idx="3">
                  <c:v>12/2018</c:v>
                </c:pt>
              </c:strCache>
            </c:strRef>
          </c:cat>
          <c:val>
            <c:numRef>
              <c:f>'Graf III.6'!$M$5:$M$8</c:f>
              <c:numCache>
                <c:formatCode>0.00</c:formatCode>
                <c:ptCount val="4"/>
                <c:pt idx="0">
                  <c:v>3.8519298540657521</c:v>
                </c:pt>
                <c:pt idx="1">
                  <c:v>3.199650292063855</c:v>
                </c:pt>
                <c:pt idx="2">
                  <c:v>3.1296729130980467</c:v>
                </c:pt>
                <c:pt idx="3">
                  <c:v>2.6120551351005177</c:v>
                </c:pt>
              </c:numCache>
            </c:numRef>
          </c:val>
          <c:extLst>
            <c:ext xmlns:c16="http://schemas.microsoft.com/office/drawing/2014/chart" uri="{C3380CC4-5D6E-409C-BE32-E72D297353CC}">
              <c16:uniqueId val="{00000012-08CB-48DF-9730-FE07BFF117D0}"/>
            </c:ext>
          </c:extLst>
        </c:ser>
        <c:dLbls>
          <c:showLegendKey val="0"/>
          <c:showVal val="0"/>
          <c:showCatName val="0"/>
          <c:showSerName val="0"/>
          <c:showPercent val="0"/>
          <c:showBubbleSize val="0"/>
        </c:dLbls>
        <c:gapWidth val="83"/>
        <c:overlap val="100"/>
        <c:axId val="145199104"/>
        <c:axId val="145201024"/>
      </c:barChart>
      <c:lineChart>
        <c:grouping val="standard"/>
        <c:varyColors val="0"/>
        <c:ser>
          <c:idx val="3"/>
          <c:order val="3"/>
          <c:tx>
            <c:strRef>
              <c:f>'Graf III.6'!$N$3</c:f>
              <c:strCache>
                <c:ptCount val="1"/>
                <c:pt idx="0">
                  <c:v>S1 coverage rate (rhs) </c:v>
                </c:pt>
              </c:strCache>
            </c:strRef>
          </c:tx>
          <c:spPr>
            <a:ln w="25400"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III.6'!$J$5:$J$8</c:f>
              <c:strCache>
                <c:ptCount val="4"/>
                <c:pt idx="0">
                  <c:v>2016</c:v>
                </c:pt>
                <c:pt idx="1">
                  <c:v>2017</c:v>
                </c:pt>
                <c:pt idx="2">
                  <c:v>01/2018</c:v>
                </c:pt>
                <c:pt idx="3">
                  <c:v>12/2018</c:v>
                </c:pt>
              </c:strCache>
            </c:strRef>
          </c:cat>
          <c:val>
            <c:numRef>
              <c:f>'Graf III.6'!$R$5:$R$8</c:f>
              <c:numCache>
                <c:formatCode>0.00</c:formatCode>
                <c:ptCount val="4"/>
                <c:pt idx="2">
                  <c:v>0.25250593874937766</c:v>
                </c:pt>
                <c:pt idx="3">
                  <c:v>0.17130051855955009</c:v>
                </c:pt>
              </c:numCache>
            </c:numRef>
          </c:val>
          <c:smooth val="0"/>
          <c:extLst>
            <c:ext xmlns:c16="http://schemas.microsoft.com/office/drawing/2014/chart" uri="{C3380CC4-5D6E-409C-BE32-E72D297353CC}">
              <c16:uniqueId val="{00000013-08CB-48DF-9730-FE07BFF117D0}"/>
            </c:ext>
          </c:extLst>
        </c:ser>
        <c:ser>
          <c:idx val="4"/>
          <c:order val="4"/>
          <c:tx>
            <c:strRef>
              <c:f>'Graf III.6'!$O$3</c:f>
              <c:strCache>
                <c:ptCount val="1"/>
                <c:pt idx="0">
                  <c:v>S2 coverage rate (rhs)</c:v>
                </c:pt>
              </c:strCache>
            </c:strRef>
          </c:tx>
          <c:spPr>
            <a:ln w="25400">
              <a:solidFill>
                <a:schemeClr val="tx1"/>
              </a:solidFill>
            </a:ln>
          </c:spPr>
          <c:marker>
            <c:symbol val="circle"/>
            <c:size val="7"/>
            <c:spPr>
              <a:solidFill>
                <a:schemeClr val="accent6"/>
              </a:solidFill>
              <a:ln w="12700">
                <a:solidFill>
                  <a:schemeClr val="tx1"/>
                </a:solidFill>
              </a:ln>
            </c:spPr>
          </c:marker>
          <c:cat>
            <c:strRef>
              <c:f>'Graf III.6'!$J$5:$J$8</c:f>
              <c:strCache>
                <c:ptCount val="4"/>
                <c:pt idx="0">
                  <c:v>2016</c:v>
                </c:pt>
                <c:pt idx="1">
                  <c:v>2017</c:v>
                </c:pt>
                <c:pt idx="2">
                  <c:v>01/2018</c:v>
                </c:pt>
                <c:pt idx="3">
                  <c:v>12/2018</c:v>
                </c:pt>
              </c:strCache>
            </c:strRef>
          </c:cat>
          <c:val>
            <c:numRef>
              <c:f>'Graf III.6'!$S$5:$S$8</c:f>
              <c:numCache>
                <c:formatCode>0.00</c:formatCode>
                <c:ptCount val="4"/>
                <c:pt idx="2">
                  <c:v>0.74260317170938894</c:v>
                </c:pt>
                <c:pt idx="3">
                  <c:v>0.58223212718279083</c:v>
                </c:pt>
              </c:numCache>
            </c:numRef>
          </c:val>
          <c:smooth val="0"/>
          <c:extLst>
            <c:ext xmlns:c16="http://schemas.microsoft.com/office/drawing/2014/chart" uri="{C3380CC4-5D6E-409C-BE32-E72D297353CC}">
              <c16:uniqueId val="{00000014-08CB-48DF-9730-FE07BFF117D0}"/>
            </c:ext>
          </c:extLst>
        </c:ser>
        <c:ser>
          <c:idx val="5"/>
          <c:order val="5"/>
          <c:tx>
            <c:strRef>
              <c:f>'Graf III.6'!$P$3</c:f>
              <c:strCache>
                <c:ptCount val="1"/>
                <c:pt idx="0">
                  <c:v>S3 coverage rate (rhs)</c:v>
                </c:pt>
              </c:strCache>
            </c:strRef>
          </c:tx>
          <c:spPr>
            <a:ln w="25400">
              <a:solidFill>
                <a:schemeClr val="tx1"/>
              </a:solidFill>
            </a:ln>
          </c:spPr>
          <c:marker>
            <c:symbol val="circle"/>
            <c:size val="7"/>
            <c:spPr>
              <a:solidFill>
                <a:schemeClr val="accent2"/>
              </a:solidFill>
              <a:ln w="12700">
                <a:solidFill>
                  <a:schemeClr val="tx1"/>
                </a:solidFill>
              </a:ln>
            </c:spPr>
          </c:marker>
          <c:cat>
            <c:strRef>
              <c:f>'Graf III.6'!$J$5:$J$8</c:f>
              <c:strCache>
                <c:ptCount val="4"/>
                <c:pt idx="0">
                  <c:v>2016</c:v>
                </c:pt>
                <c:pt idx="1">
                  <c:v>2017</c:v>
                </c:pt>
                <c:pt idx="2">
                  <c:v>01/2018</c:v>
                </c:pt>
                <c:pt idx="3">
                  <c:v>12/2018</c:v>
                </c:pt>
              </c:strCache>
            </c:strRef>
          </c:cat>
          <c:val>
            <c:numRef>
              <c:f>'Graf III.6'!$T$5:$T$8</c:f>
              <c:numCache>
                <c:formatCode>0.00</c:formatCode>
                <c:ptCount val="4"/>
                <c:pt idx="0">
                  <c:v>1.4180230521493062</c:v>
                </c:pt>
                <c:pt idx="1">
                  <c:v>1.3758906430477373</c:v>
                </c:pt>
                <c:pt idx="2">
                  <c:v>1.3884798246160988</c:v>
                </c:pt>
                <c:pt idx="3">
                  <c:v>1.4310669767005184</c:v>
                </c:pt>
              </c:numCache>
            </c:numRef>
          </c:val>
          <c:smooth val="0"/>
          <c:extLst>
            <c:ext xmlns:c16="http://schemas.microsoft.com/office/drawing/2014/chart" uri="{C3380CC4-5D6E-409C-BE32-E72D297353CC}">
              <c16:uniqueId val="{00000015-08CB-48DF-9730-FE07BFF117D0}"/>
            </c:ext>
          </c:extLst>
        </c:ser>
        <c:dLbls>
          <c:showLegendKey val="0"/>
          <c:showVal val="0"/>
          <c:showCatName val="0"/>
          <c:showSerName val="0"/>
          <c:showPercent val="0"/>
          <c:showBubbleSize val="0"/>
        </c:dLbls>
        <c:marker val="1"/>
        <c:smooth val="0"/>
        <c:axId val="145212544"/>
        <c:axId val="145202560"/>
      </c:lineChart>
      <c:catAx>
        <c:axId val="14519910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5201024"/>
        <c:crosses val="autoZero"/>
        <c:auto val="1"/>
        <c:lblAlgn val="ctr"/>
        <c:lblOffset val="100"/>
        <c:noMultiLvlLbl val="0"/>
      </c:catAx>
      <c:valAx>
        <c:axId val="145201024"/>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5199104"/>
        <c:crosses val="autoZero"/>
        <c:crossBetween val="between"/>
        <c:majorUnit val="5.000000000000001E-2"/>
      </c:valAx>
      <c:valAx>
        <c:axId val="145202560"/>
        <c:scaling>
          <c:orientation val="minMax"/>
          <c:max val="1.5"/>
          <c:min val="0"/>
        </c:scaling>
        <c:delete val="0"/>
        <c:axPos val="r"/>
        <c:numFmt formatCode="0.00" sourceLinked="1"/>
        <c:majorTickMark val="out"/>
        <c:minorTickMark val="none"/>
        <c:tickLblPos val="none"/>
        <c:spPr>
          <a:ln/>
        </c:spPr>
        <c:crossAx val="145212544"/>
        <c:crosses val="max"/>
        <c:crossBetween val="between"/>
        <c:majorUnit val="0.5"/>
      </c:valAx>
      <c:catAx>
        <c:axId val="145212544"/>
        <c:scaling>
          <c:orientation val="minMax"/>
        </c:scaling>
        <c:delete val="1"/>
        <c:axPos val="b"/>
        <c:numFmt formatCode="General" sourceLinked="1"/>
        <c:majorTickMark val="out"/>
        <c:minorTickMark val="none"/>
        <c:tickLblPos val="nextTo"/>
        <c:crossAx val="145202560"/>
        <c:crosses val="autoZero"/>
        <c:auto val="1"/>
        <c:lblAlgn val="ctr"/>
        <c:lblOffset val="100"/>
        <c:noMultiLvlLbl val="0"/>
      </c:catAx>
      <c:spPr>
        <a:solidFill>
          <a:schemeClr val="bg1"/>
        </a:solidFill>
      </c:spPr>
    </c:plotArea>
    <c:legend>
      <c:legendPos val="b"/>
      <c:layout>
        <c:manualLayout>
          <c:xMode val="edge"/>
          <c:yMode val="edge"/>
          <c:x val="1.3683020235618E-2"/>
          <c:y val="0.83342787084564862"/>
          <c:w val="0.94891984136550367"/>
          <c:h val="0.15845387925991117"/>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3.2167972950667978E-2"/>
          <c:w val="0.78189641329146953"/>
          <c:h val="0.77622404729631711"/>
        </c:manualLayout>
      </c:layout>
      <c:barChart>
        <c:barDir val="col"/>
        <c:grouping val="percentStacked"/>
        <c:varyColors val="0"/>
        <c:ser>
          <c:idx val="0"/>
          <c:order val="0"/>
          <c:tx>
            <c:strRef>
              <c:f>'Graf III.7'!$K$4</c:f>
              <c:strCache>
                <c:ptCount val="1"/>
                <c:pt idx="0">
                  <c:v>Stupeň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2D8B-44E5-A5D2-24E7D18B7B8F}"/>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2D8B-44E5-A5D2-24E7D18B7B8F}"/>
              </c:ext>
            </c:extLst>
          </c:dPt>
          <c:cat>
            <c:strRef>
              <c:f>'Graf III.7'!$J$5:$J$8</c:f>
              <c:strCache>
                <c:ptCount val="4"/>
                <c:pt idx="0">
                  <c:v>2016</c:v>
                </c:pt>
                <c:pt idx="1">
                  <c:v>2017</c:v>
                </c:pt>
                <c:pt idx="2">
                  <c:v>01/2018</c:v>
                </c:pt>
                <c:pt idx="3">
                  <c:v>12/2018</c:v>
                </c:pt>
              </c:strCache>
            </c:strRef>
          </c:cat>
          <c:val>
            <c:numRef>
              <c:f>'Graf III.7'!$K$5:$K$8</c:f>
              <c:numCache>
                <c:formatCode>0.00</c:formatCode>
                <c:ptCount val="4"/>
                <c:pt idx="0">
                  <c:v>95.399369427154667</c:v>
                </c:pt>
                <c:pt idx="1">
                  <c:v>96.301840814594399</c:v>
                </c:pt>
                <c:pt idx="2">
                  <c:v>92.70585766586386</c:v>
                </c:pt>
                <c:pt idx="3">
                  <c:v>91.661883456867471</c:v>
                </c:pt>
              </c:numCache>
            </c:numRef>
          </c:val>
          <c:extLst>
            <c:ext xmlns:c16="http://schemas.microsoft.com/office/drawing/2014/chart" uri="{C3380CC4-5D6E-409C-BE32-E72D297353CC}">
              <c16:uniqueId val="{00000004-2D8B-44E5-A5D2-24E7D18B7B8F}"/>
            </c:ext>
          </c:extLst>
        </c:ser>
        <c:ser>
          <c:idx val="1"/>
          <c:order val="1"/>
          <c:tx>
            <c:strRef>
              <c:f>'Graf III.7'!$L$4</c:f>
              <c:strCache>
                <c:ptCount val="1"/>
                <c:pt idx="0">
                  <c:v>Stupeň 2</c:v>
                </c:pt>
              </c:strCache>
            </c:strRef>
          </c:tx>
          <c:spPr>
            <a:solidFill>
              <a:schemeClr val="accent6"/>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2D8B-44E5-A5D2-24E7D18B7B8F}"/>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2D8B-44E5-A5D2-24E7D18B7B8F}"/>
              </c:ext>
            </c:extLst>
          </c:dPt>
          <c:cat>
            <c:strRef>
              <c:f>'Graf III.7'!$J$5:$J$8</c:f>
              <c:strCache>
                <c:ptCount val="4"/>
                <c:pt idx="0">
                  <c:v>2016</c:v>
                </c:pt>
                <c:pt idx="1">
                  <c:v>2017</c:v>
                </c:pt>
                <c:pt idx="2">
                  <c:v>01/2018</c:v>
                </c:pt>
                <c:pt idx="3">
                  <c:v>12/2018</c:v>
                </c:pt>
              </c:strCache>
            </c:strRef>
          </c:cat>
          <c:val>
            <c:numRef>
              <c:f>'Graf III.7'!$L$5:$L$8</c:f>
              <c:numCache>
                <c:formatCode>0.00</c:formatCode>
                <c:ptCount val="4"/>
                <c:pt idx="0">
                  <c:v>1.3014080212478878</c:v>
                </c:pt>
                <c:pt idx="1">
                  <c:v>1.1247600313145205</c:v>
                </c:pt>
                <c:pt idx="2">
                  <c:v>4.6962490955786418</c:v>
                </c:pt>
                <c:pt idx="3">
                  <c:v>6.2750993716151475</c:v>
                </c:pt>
              </c:numCache>
            </c:numRef>
          </c:val>
          <c:extLst>
            <c:ext xmlns:c16="http://schemas.microsoft.com/office/drawing/2014/chart" uri="{C3380CC4-5D6E-409C-BE32-E72D297353CC}">
              <c16:uniqueId val="{00000009-2D8B-44E5-A5D2-24E7D18B7B8F}"/>
            </c:ext>
          </c:extLst>
        </c:ser>
        <c:ser>
          <c:idx val="2"/>
          <c:order val="2"/>
          <c:tx>
            <c:strRef>
              <c:f>'Graf III.7'!$M$4</c:f>
              <c:strCache>
                <c:ptCount val="1"/>
                <c:pt idx="0">
                  <c:v>Stupeň 3</c:v>
                </c:pt>
              </c:strCache>
            </c:strRef>
          </c:tx>
          <c:spPr>
            <a:solidFill>
              <a:schemeClr val="accent2"/>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B-2D8B-44E5-A5D2-24E7D18B7B8F}"/>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0D-2D8B-44E5-A5D2-24E7D18B7B8F}"/>
              </c:ext>
            </c:extLst>
          </c:dPt>
          <c:cat>
            <c:strRef>
              <c:f>'Graf III.7'!$J$5:$J$8</c:f>
              <c:strCache>
                <c:ptCount val="4"/>
                <c:pt idx="0">
                  <c:v>2016</c:v>
                </c:pt>
                <c:pt idx="1">
                  <c:v>2017</c:v>
                </c:pt>
                <c:pt idx="2">
                  <c:v>01/2018</c:v>
                </c:pt>
                <c:pt idx="3">
                  <c:v>12/2018</c:v>
                </c:pt>
              </c:strCache>
            </c:strRef>
          </c:cat>
          <c:val>
            <c:numRef>
              <c:f>'Graf III.7'!$M$5:$M$8</c:f>
              <c:numCache>
                <c:formatCode>0.00</c:formatCode>
                <c:ptCount val="4"/>
                <c:pt idx="0">
                  <c:v>3.2992225515974427</c:v>
                </c:pt>
                <c:pt idx="1">
                  <c:v>2.5733991540911001</c:v>
                </c:pt>
                <c:pt idx="2">
                  <c:v>2.5978932385575035</c:v>
                </c:pt>
                <c:pt idx="3">
                  <c:v>2.0630171715173824</c:v>
                </c:pt>
              </c:numCache>
            </c:numRef>
          </c:val>
          <c:extLst>
            <c:ext xmlns:c16="http://schemas.microsoft.com/office/drawing/2014/chart" uri="{C3380CC4-5D6E-409C-BE32-E72D297353CC}">
              <c16:uniqueId val="{0000000E-2D8B-44E5-A5D2-24E7D18B7B8F}"/>
            </c:ext>
          </c:extLst>
        </c:ser>
        <c:dLbls>
          <c:showLegendKey val="0"/>
          <c:showVal val="0"/>
          <c:showCatName val="0"/>
          <c:showSerName val="0"/>
          <c:showPercent val="0"/>
          <c:showBubbleSize val="0"/>
        </c:dLbls>
        <c:gapWidth val="83"/>
        <c:overlap val="100"/>
        <c:axId val="145898112"/>
        <c:axId val="145900288"/>
      </c:barChart>
      <c:lineChart>
        <c:grouping val="standard"/>
        <c:varyColors val="0"/>
        <c:ser>
          <c:idx val="3"/>
          <c:order val="3"/>
          <c:tx>
            <c:strRef>
              <c:f>'Graf III.7'!$N$4</c:f>
              <c:strCache>
                <c:ptCount val="1"/>
                <c:pt idx="0">
                  <c:v>Míra krytí S1 (pravá osa) </c:v>
                </c:pt>
              </c:strCache>
            </c:strRef>
          </c:tx>
          <c:spPr>
            <a:ln w="28575"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III.7'!$J$5:$J$8</c:f>
              <c:strCache>
                <c:ptCount val="4"/>
                <c:pt idx="0">
                  <c:v>2016</c:v>
                </c:pt>
                <c:pt idx="1">
                  <c:v>2017</c:v>
                </c:pt>
                <c:pt idx="2">
                  <c:v>01/2018</c:v>
                </c:pt>
                <c:pt idx="3">
                  <c:v>12/2018</c:v>
                </c:pt>
              </c:strCache>
            </c:strRef>
          </c:cat>
          <c:val>
            <c:numRef>
              <c:f>'Graf III.7'!$R$5:$R$8</c:f>
              <c:numCache>
                <c:formatCode>0.00</c:formatCode>
                <c:ptCount val="4"/>
                <c:pt idx="2">
                  <c:v>0.19337166034073239</c:v>
                </c:pt>
                <c:pt idx="3">
                  <c:v>0.16463770296731872</c:v>
                </c:pt>
              </c:numCache>
            </c:numRef>
          </c:val>
          <c:smooth val="0"/>
          <c:extLst>
            <c:ext xmlns:c16="http://schemas.microsoft.com/office/drawing/2014/chart" uri="{C3380CC4-5D6E-409C-BE32-E72D297353CC}">
              <c16:uniqueId val="{0000000F-2D8B-44E5-A5D2-24E7D18B7B8F}"/>
            </c:ext>
          </c:extLst>
        </c:ser>
        <c:ser>
          <c:idx val="4"/>
          <c:order val="4"/>
          <c:tx>
            <c:strRef>
              <c:f>'Graf III.7'!$O$4</c:f>
              <c:strCache>
                <c:ptCount val="1"/>
                <c:pt idx="0">
                  <c:v>Míra krytí S2 (pravá osa)</c:v>
                </c:pt>
              </c:strCache>
            </c:strRef>
          </c:tx>
          <c:spPr>
            <a:ln w="28575">
              <a:solidFill>
                <a:schemeClr val="tx1"/>
              </a:solidFill>
            </a:ln>
          </c:spPr>
          <c:marker>
            <c:symbol val="circle"/>
            <c:size val="7"/>
            <c:spPr>
              <a:solidFill>
                <a:schemeClr val="accent6"/>
              </a:solidFill>
              <a:ln w="12700">
                <a:solidFill>
                  <a:schemeClr val="tx1"/>
                </a:solidFill>
              </a:ln>
            </c:spPr>
          </c:marker>
          <c:cat>
            <c:strRef>
              <c:f>'Graf III.7'!$J$5:$J$8</c:f>
              <c:strCache>
                <c:ptCount val="4"/>
                <c:pt idx="0">
                  <c:v>2016</c:v>
                </c:pt>
                <c:pt idx="1">
                  <c:v>2017</c:v>
                </c:pt>
                <c:pt idx="2">
                  <c:v>01/2018</c:v>
                </c:pt>
                <c:pt idx="3">
                  <c:v>12/2018</c:v>
                </c:pt>
              </c:strCache>
            </c:strRef>
          </c:cat>
          <c:val>
            <c:numRef>
              <c:f>'Graf III.7'!$S$5:$S$8</c:f>
              <c:numCache>
                <c:formatCode>0.00</c:formatCode>
                <c:ptCount val="4"/>
                <c:pt idx="2">
                  <c:v>0.90348894814059233</c:v>
                </c:pt>
                <c:pt idx="3">
                  <c:v>0.67927299688893672</c:v>
                </c:pt>
              </c:numCache>
            </c:numRef>
          </c:val>
          <c:smooth val="0"/>
          <c:extLst>
            <c:ext xmlns:c16="http://schemas.microsoft.com/office/drawing/2014/chart" uri="{C3380CC4-5D6E-409C-BE32-E72D297353CC}">
              <c16:uniqueId val="{00000010-2D8B-44E5-A5D2-24E7D18B7B8F}"/>
            </c:ext>
          </c:extLst>
        </c:ser>
        <c:ser>
          <c:idx val="5"/>
          <c:order val="5"/>
          <c:tx>
            <c:strRef>
              <c:f>'Graf III.7'!$P$4</c:f>
              <c:strCache>
                <c:ptCount val="1"/>
                <c:pt idx="0">
                  <c:v>Míra krytí S3 (pravá osa)</c:v>
                </c:pt>
              </c:strCache>
            </c:strRef>
          </c:tx>
          <c:spPr>
            <a:ln w="25400">
              <a:solidFill>
                <a:schemeClr val="tx1"/>
              </a:solidFill>
            </a:ln>
          </c:spPr>
          <c:marker>
            <c:symbol val="circle"/>
            <c:size val="6"/>
            <c:spPr>
              <a:solidFill>
                <a:schemeClr val="accent2"/>
              </a:solidFill>
              <a:ln w="12700">
                <a:solidFill>
                  <a:schemeClr val="tx1"/>
                </a:solidFill>
              </a:ln>
            </c:spPr>
          </c:marker>
          <c:cat>
            <c:strRef>
              <c:f>'Graf III.7'!$J$5:$J$8</c:f>
              <c:strCache>
                <c:ptCount val="4"/>
                <c:pt idx="0">
                  <c:v>2016</c:v>
                </c:pt>
                <c:pt idx="1">
                  <c:v>2017</c:v>
                </c:pt>
                <c:pt idx="2">
                  <c:v>01/2018</c:v>
                </c:pt>
                <c:pt idx="3">
                  <c:v>12/2018</c:v>
                </c:pt>
              </c:strCache>
            </c:strRef>
          </c:cat>
          <c:val>
            <c:numRef>
              <c:f>'Graf III.7'!$T$5:$T$8</c:f>
              <c:numCache>
                <c:formatCode>0.00</c:formatCode>
                <c:ptCount val="4"/>
                <c:pt idx="0">
                  <c:v>1.2779307306220433</c:v>
                </c:pt>
                <c:pt idx="1">
                  <c:v>1.2022489725105703</c:v>
                </c:pt>
                <c:pt idx="2">
                  <c:v>1.456757913017964</c:v>
                </c:pt>
                <c:pt idx="3">
                  <c:v>1.4660756335253318</c:v>
                </c:pt>
              </c:numCache>
            </c:numRef>
          </c:val>
          <c:smooth val="0"/>
          <c:extLst>
            <c:ext xmlns:c16="http://schemas.microsoft.com/office/drawing/2014/chart" uri="{C3380CC4-5D6E-409C-BE32-E72D297353CC}">
              <c16:uniqueId val="{00000011-2D8B-44E5-A5D2-24E7D18B7B8F}"/>
            </c:ext>
          </c:extLst>
        </c:ser>
        <c:dLbls>
          <c:showLegendKey val="0"/>
          <c:showVal val="0"/>
          <c:showCatName val="0"/>
          <c:showSerName val="0"/>
          <c:showPercent val="0"/>
          <c:showBubbleSize val="0"/>
        </c:dLbls>
        <c:marker val="1"/>
        <c:smooth val="0"/>
        <c:axId val="145924096"/>
        <c:axId val="145901824"/>
      </c:lineChart>
      <c:catAx>
        <c:axId val="14589811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5900288"/>
        <c:crosses val="autoZero"/>
        <c:auto val="1"/>
        <c:lblAlgn val="ctr"/>
        <c:lblOffset val="100"/>
        <c:noMultiLvlLbl val="0"/>
      </c:catAx>
      <c:valAx>
        <c:axId val="145900288"/>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5898112"/>
        <c:crosses val="autoZero"/>
        <c:crossBetween val="between"/>
        <c:majorUnit val="5.000000000000001E-2"/>
      </c:valAx>
      <c:valAx>
        <c:axId val="145901824"/>
        <c:scaling>
          <c:orientation val="minMax"/>
          <c:max val="1.5"/>
          <c:min val="0"/>
        </c:scaling>
        <c:delete val="0"/>
        <c:axPos val="r"/>
        <c:numFmt formatCode="0.00" sourceLinked="1"/>
        <c:majorTickMark val="out"/>
        <c:minorTickMark val="none"/>
        <c:tickLblPos val="none"/>
        <c:spPr>
          <a:ln/>
        </c:spPr>
        <c:crossAx val="145924096"/>
        <c:crosses val="max"/>
        <c:crossBetween val="between"/>
        <c:majorUnit val="0.5"/>
      </c:valAx>
      <c:catAx>
        <c:axId val="145924096"/>
        <c:scaling>
          <c:orientation val="minMax"/>
        </c:scaling>
        <c:delete val="1"/>
        <c:axPos val="b"/>
        <c:numFmt formatCode="General" sourceLinked="1"/>
        <c:majorTickMark val="out"/>
        <c:minorTickMark val="none"/>
        <c:tickLblPos val="nextTo"/>
        <c:crossAx val="145901824"/>
        <c:crosses val="autoZero"/>
        <c:auto val="1"/>
        <c:lblAlgn val="ctr"/>
        <c:lblOffset val="100"/>
        <c:noMultiLvlLbl val="0"/>
      </c:catAx>
      <c:spPr>
        <a:solidFill>
          <a:schemeClr val="bg1"/>
        </a:solidFill>
      </c:spPr>
    </c:plotArea>
    <c:legend>
      <c:legendPos val="b"/>
      <c:layout>
        <c:manualLayout>
          <c:xMode val="edge"/>
          <c:yMode val="edge"/>
          <c:x val="1.3683030184292261E-2"/>
          <c:y val="0.86976982901487587"/>
          <c:w val="0.94891984136550367"/>
          <c:h val="0.13018813630963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3.2167972950667978E-2"/>
          <c:w val="0.78189641329146953"/>
          <c:h val="0.77622404729631711"/>
        </c:manualLayout>
      </c:layout>
      <c:barChart>
        <c:barDir val="col"/>
        <c:grouping val="percentStacked"/>
        <c:varyColors val="0"/>
        <c:ser>
          <c:idx val="0"/>
          <c:order val="0"/>
          <c:tx>
            <c:strRef>
              <c:f>'Graf III.7'!$K$3</c:f>
              <c:strCache>
                <c:ptCount val="1"/>
                <c:pt idx="0">
                  <c:v>Stage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FC4C-4430-9F5F-B2CD7B85D8AC}"/>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FC4C-4430-9F5F-B2CD7B85D8AC}"/>
              </c:ext>
            </c:extLst>
          </c:dPt>
          <c:cat>
            <c:strRef>
              <c:f>'Graf III.7'!$J$5:$J$8</c:f>
              <c:strCache>
                <c:ptCount val="4"/>
                <c:pt idx="0">
                  <c:v>2016</c:v>
                </c:pt>
                <c:pt idx="1">
                  <c:v>2017</c:v>
                </c:pt>
                <c:pt idx="2">
                  <c:v>01/2018</c:v>
                </c:pt>
                <c:pt idx="3">
                  <c:v>12/2018</c:v>
                </c:pt>
              </c:strCache>
            </c:strRef>
          </c:cat>
          <c:val>
            <c:numRef>
              <c:f>'Graf III.7'!$K$5:$K$8</c:f>
              <c:numCache>
                <c:formatCode>0.00</c:formatCode>
                <c:ptCount val="4"/>
                <c:pt idx="0">
                  <c:v>95.399369427154667</c:v>
                </c:pt>
                <c:pt idx="1">
                  <c:v>96.301840814594399</c:v>
                </c:pt>
                <c:pt idx="2">
                  <c:v>92.70585766586386</c:v>
                </c:pt>
                <c:pt idx="3">
                  <c:v>91.661883456867471</c:v>
                </c:pt>
              </c:numCache>
            </c:numRef>
          </c:val>
          <c:extLst>
            <c:ext xmlns:c16="http://schemas.microsoft.com/office/drawing/2014/chart" uri="{C3380CC4-5D6E-409C-BE32-E72D297353CC}">
              <c16:uniqueId val="{00000004-FC4C-4430-9F5F-B2CD7B85D8AC}"/>
            </c:ext>
          </c:extLst>
        </c:ser>
        <c:ser>
          <c:idx val="1"/>
          <c:order val="1"/>
          <c:tx>
            <c:strRef>
              <c:f>'Graf III.7'!$L$3</c:f>
              <c:strCache>
                <c:ptCount val="1"/>
                <c:pt idx="0">
                  <c:v>Stage 2</c:v>
                </c:pt>
              </c:strCache>
            </c:strRef>
          </c:tx>
          <c:spPr>
            <a:solidFill>
              <a:schemeClr val="accent6"/>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FC4C-4430-9F5F-B2CD7B85D8AC}"/>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FC4C-4430-9F5F-B2CD7B85D8AC}"/>
              </c:ext>
            </c:extLst>
          </c:dPt>
          <c:cat>
            <c:strRef>
              <c:f>'Graf III.7'!$J$5:$J$8</c:f>
              <c:strCache>
                <c:ptCount val="4"/>
                <c:pt idx="0">
                  <c:v>2016</c:v>
                </c:pt>
                <c:pt idx="1">
                  <c:v>2017</c:v>
                </c:pt>
                <c:pt idx="2">
                  <c:v>01/2018</c:v>
                </c:pt>
                <c:pt idx="3">
                  <c:v>12/2018</c:v>
                </c:pt>
              </c:strCache>
            </c:strRef>
          </c:cat>
          <c:val>
            <c:numRef>
              <c:f>'Graf III.7'!$L$5:$L$8</c:f>
              <c:numCache>
                <c:formatCode>0.00</c:formatCode>
                <c:ptCount val="4"/>
                <c:pt idx="0">
                  <c:v>1.3014080212478878</c:v>
                </c:pt>
                <c:pt idx="1">
                  <c:v>1.1247600313145205</c:v>
                </c:pt>
                <c:pt idx="2">
                  <c:v>4.6962490955786418</c:v>
                </c:pt>
                <c:pt idx="3">
                  <c:v>6.2750993716151475</c:v>
                </c:pt>
              </c:numCache>
            </c:numRef>
          </c:val>
          <c:extLst>
            <c:ext xmlns:c16="http://schemas.microsoft.com/office/drawing/2014/chart" uri="{C3380CC4-5D6E-409C-BE32-E72D297353CC}">
              <c16:uniqueId val="{00000009-FC4C-4430-9F5F-B2CD7B85D8AC}"/>
            </c:ext>
          </c:extLst>
        </c:ser>
        <c:ser>
          <c:idx val="2"/>
          <c:order val="2"/>
          <c:tx>
            <c:strRef>
              <c:f>'Graf III.7'!$M$3</c:f>
              <c:strCache>
                <c:ptCount val="1"/>
                <c:pt idx="0">
                  <c:v>Stage 3</c:v>
                </c:pt>
              </c:strCache>
            </c:strRef>
          </c:tx>
          <c:spPr>
            <a:solidFill>
              <a:schemeClr val="accent2"/>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B-FC4C-4430-9F5F-B2CD7B85D8AC}"/>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0D-FC4C-4430-9F5F-B2CD7B85D8AC}"/>
              </c:ext>
            </c:extLst>
          </c:dPt>
          <c:cat>
            <c:strRef>
              <c:f>'Graf III.7'!$J$5:$J$8</c:f>
              <c:strCache>
                <c:ptCount val="4"/>
                <c:pt idx="0">
                  <c:v>2016</c:v>
                </c:pt>
                <c:pt idx="1">
                  <c:v>2017</c:v>
                </c:pt>
                <c:pt idx="2">
                  <c:v>01/2018</c:v>
                </c:pt>
                <c:pt idx="3">
                  <c:v>12/2018</c:v>
                </c:pt>
              </c:strCache>
            </c:strRef>
          </c:cat>
          <c:val>
            <c:numRef>
              <c:f>'Graf III.7'!$M$5:$M$8</c:f>
              <c:numCache>
                <c:formatCode>0.00</c:formatCode>
                <c:ptCount val="4"/>
                <c:pt idx="0">
                  <c:v>3.2992225515974427</c:v>
                </c:pt>
                <c:pt idx="1">
                  <c:v>2.5733991540911001</c:v>
                </c:pt>
                <c:pt idx="2">
                  <c:v>2.5978932385575035</c:v>
                </c:pt>
                <c:pt idx="3">
                  <c:v>2.0630171715173824</c:v>
                </c:pt>
              </c:numCache>
            </c:numRef>
          </c:val>
          <c:extLst>
            <c:ext xmlns:c16="http://schemas.microsoft.com/office/drawing/2014/chart" uri="{C3380CC4-5D6E-409C-BE32-E72D297353CC}">
              <c16:uniqueId val="{0000000E-FC4C-4430-9F5F-B2CD7B85D8AC}"/>
            </c:ext>
          </c:extLst>
        </c:ser>
        <c:dLbls>
          <c:showLegendKey val="0"/>
          <c:showVal val="0"/>
          <c:showCatName val="0"/>
          <c:showSerName val="0"/>
          <c:showPercent val="0"/>
          <c:showBubbleSize val="0"/>
        </c:dLbls>
        <c:gapWidth val="83"/>
        <c:overlap val="100"/>
        <c:axId val="145969920"/>
        <c:axId val="145971840"/>
      </c:barChart>
      <c:lineChart>
        <c:grouping val="standard"/>
        <c:varyColors val="0"/>
        <c:ser>
          <c:idx val="3"/>
          <c:order val="3"/>
          <c:tx>
            <c:strRef>
              <c:f>'Graf III.7'!$N$3</c:f>
              <c:strCache>
                <c:ptCount val="1"/>
                <c:pt idx="0">
                  <c:v>S1 coverage rate (rhs) </c:v>
                </c:pt>
              </c:strCache>
            </c:strRef>
          </c:tx>
          <c:spPr>
            <a:ln w="28575"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III.7'!$J$5:$J$8</c:f>
              <c:strCache>
                <c:ptCount val="4"/>
                <c:pt idx="0">
                  <c:v>2016</c:v>
                </c:pt>
                <c:pt idx="1">
                  <c:v>2017</c:v>
                </c:pt>
                <c:pt idx="2">
                  <c:v>01/2018</c:v>
                </c:pt>
                <c:pt idx="3">
                  <c:v>12/2018</c:v>
                </c:pt>
              </c:strCache>
            </c:strRef>
          </c:cat>
          <c:val>
            <c:numRef>
              <c:f>'Graf III.7'!$R$5:$R$8</c:f>
              <c:numCache>
                <c:formatCode>0.00</c:formatCode>
                <c:ptCount val="4"/>
                <c:pt idx="2">
                  <c:v>0.19337166034073239</c:v>
                </c:pt>
                <c:pt idx="3">
                  <c:v>0.16463770296731872</c:v>
                </c:pt>
              </c:numCache>
            </c:numRef>
          </c:val>
          <c:smooth val="0"/>
          <c:extLst>
            <c:ext xmlns:c16="http://schemas.microsoft.com/office/drawing/2014/chart" uri="{C3380CC4-5D6E-409C-BE32-E72D297353CC}">
              <c16:uniqueId val="{0000000F-FC4C-4430-9F5F-B2CD7B85D8AC}"/>
            </c:ext>
          </c:extLst>
        </c:ser>
        <c:ser>
          <c:idx val="4"/>
          <c:order val="4"/>
          <c:tx>
            <c:strRef>
              <c:f>'Graf III.7'!$O$3</c:f>
              <c:strCache>
                <c:ptCount val="1"/>
                <c:pt idx="0">
                  <c:v>S2 coverage rate (rhs)</c:v>
                </c:pt>
              </c:strCache>
            </c:strRef>
          </c:tx>
          <c:spPr>
            <a:ln w="28575">
              <a:solidFill>
                <a:schemeClr val="tx1"/>
              </a:solidFill>
            </a:ln>
          </c:spPr>
          <c:marker>
            <c:symbol val="circle"/>
            <c:size val="7"/>
            <c:spPr>
              <a:solidFill>
                <a:schemeClr val="accent6"/>
              </a:solidFill>
              <a:ln w="12700">
                <a:solidFill>
                  <a:schemeClr val="tx1"/>
                </a:solidFill>
              </a:ln>
            </c:spPr>
          </c:marker>
          <c:cat>
            <c:strRef>
              <c:f>'Graf III.7'!$J$5:$J$8</c:f>
              <c:strCache>
                <c:ptCount val="4"/>
                <c:pt idx="0">
                  <c:v>2016</c:v>
                </c:pt>
                <c:pt idx="1">
                  <c:v>2017</c:v>
                </c:pt>
                <c:pt idx="2">
                  <c:v>01/2018</c:v>
                </c:pt>
                <c:pt idx="3">
                  <c:v>12/2018</c:v>
                </c:pt>
              </c:strCache>
            </c:strRef>
          </c:cat>
          <c:val>
            <c:numRef>
              <c:f>'Graf III.7'!$S$5:$S$8</c:f>
              <c:numCache>
                <c:formatCode>0.00</c:formatCode>
                <c:ptCount val="4"/>
                <c:pt idx="2">
                  <c:v>0.90348894814059233</c:v>
                </c:pt>
                <c:pt idx="3">
                  <c:v>0.67927299688893672</c:v>
                </c:pt>
              </c:numCache>
            </c:numRef>
          </c:val>
          <c:smooth val="0"/>
          <c:extLst>
            <c:ext xmlns:c16="http://schemas.microsoft.com/office/drawing/2014/chart" uri="{C3380CC4-5D6E-409C-BE32-E72D297353CC}">
              <c16:uniqueId val="{00000010-FC4C-4430-9F5F-B2CD7B85D8AC}"/>
            </c:ext>
          </c:extLst>
        </c:ser>
        <c:ser>
          <c:idx val="5"/>
          <c:order val="5"/>
          <c:tx>
            <c:strRef>
              <c:f>'Graf III.7'!$P$3</c:f>
              <c:strCache>
                <c:ptCount val="1"/>
                <c:pt idx="0">
                  <c:v>S3 coverage rate (rhs)</c:v>
                </c:pt>
              </c:strCache>
            </c:strRef>
          </c:tx>
          <c:spPr>
            <a:ln w="25400">
              <a:solidFill>
                <a:schemeClr val="tx1"/>
              </a:solidFill>
            </a:ln>
          </c:spPr>
          <c:marker>
            <c:symbol val="circle"/>
            <c:size val="6"/>
            <c:spPr>
              <a:solidFill>
                <a:schemeClr val="accent2"/>
              </a:solidFill>
              <a:ln w="12700">
                <a:solidFill>
                  <a:schemeClr val="tx1"/>
                </a:solidFill>
              </a:ln>
            </c:spPr>
          </c:marker>
          <c:cat>
            <c:strRef>
              <c:f>'Graf III.7'!$J$5:$J$8</c:f>
              <c:strCache>
                <c:ptCount val="4"/>
                <c:pt idx="0">
                  <c:v>2016</c:v>
                </c:pt>
                <c:pt idx="1">
                  <c:v>2017</c:v>
                </c:pt>
                <c:pt idx="2">
                  <c:v>01/2018</c:v>
                </c:pt>
                <c:pt idx="3">
                  <c:v>12/2018</c:v>
                </c:pt>
              </c:strCache>
            </c:strRef>
          </c:cat>
          <c:val>
            <c:numRef>
              <c:f>'Graf III.7'!$T$5:$T$8</c:f>
              <c:numCache>
                <c:formatCode>0.00</c:formatCode>
                <c:ptCount val="4"/>
                <c:pt idx="0">
                  <c:v>1.2779307306220433</c:v>
                </c:pt>
                <c:pt idx="1">
                  <c:v>1.2022489725105703</c:v>
                </c:pt>
                <c:pt idx="2">
                  <c:v>1.456757913017964</c:v>
                </c:pt>
                <c:pt idx="3">
                  <c:v>1.4660756335253318</c:v>
                </c:pt>
              </c:numCache>
            </c:numRef>
          </c:val>
          <c:smooth val="0"/>
          <c:extLst>
            <c:ext xmlns:c16="http://schemas.microsoft.com/office/drawing/2014/chart" uri="{C3380CC4-5D6E-409C-BE32-E72D297353CC}">
              <c16:uniqueId val="{00000011-FC4C-4430-9F5F-B2CD7B85D8AC}"/>
            </c:ext>
          </c:extLst>
        </c:ser>
        <c:dLbls>
          <c:showLegendKey val="0"/>
          <c:showVal val="0"/>
          <c:showCatName val="0"/>
          <c:showSerName val="0"/>
          <c:showPercent val="0"/>
          <c:showBubbleSize val="0"/>
        </c:dLbls>
        <c:marker val="1"/>
        <c:smooth val="0"/>
        <c:axId val="145975168"/>
        <c:axId val="145973632"/>
      </c:lineChart>
      <c:catAx>
        <c:axId val="14596992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5971840"/>
        <c:crosses val="autoZero"/>
        <c:auto val="1"/>
        <c:lblAlgn val="ctr"/>
        <c:lblOffset val="100"/>
        <c:noMultiLvlLbl val="0"/>
      </c:catAx>
      <c:valAx>
        <c:axId val="145971840"/>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5969920"/>
        <c:crosses val="autoZero"/>
        <c:crossBetween val="between"/>
        <c:majorUnit val="5.000000000000001E-2"/>
      </c:valAx>
      <c:valAx>
        <c:axId val="145973632"/>
        <c:scaling>
          <c:orientation val="minMax"/>
          <c:max val="1.5"/>
          <c:min val="0"/>
        </c:scaling>
        <c:delete val="0"/>
        <c:axPos val="r"/>
        <c:numFmt formatCode="0.00" sourceLinked="1"/>
        <c:majorTickMark val="out"/>
        <c:minorTickMark val="none"/>
        <c:tickLblPos val="none"/>
        <c:spPr>
          <a:ln/>
        </c:spPr>
        <c:crossAx val="145975168"/>
        <c:crosses val="max"/>
        <c:crossBetween val="between"/>
        <c:majorUnit val="0.5"/>
      </c:valAx>
      <c:catAx>
        <c:axId val="145975168"/>
        <c:scaling>
          <c:orientation val="minMax"/>
        </c:scaling>
        <c:delete val="1"/>
        <c:axPos val="b"/>
        <c:numFmt formatCode="General" sourceLinked="1"/>
        <c:majorTickMark val="out"/>
        <c:minorTickMark val="none"/>
        <c:tickLblPos val="nextTo"/>
        <c:crossAx val="145973632"/>
        <c:crosses val="autoZero"/>
        <c:auto val="1"/>
        <c:lblAlgn val="ctr"/>
        <c:lblOffset val="100"/>
        <c:noMultiLvlLbl val="0"/>
      </c:catAx>
      <c:spPr>
        <a:solidFill>
          <a:schemeClr val="bg1"/>
        </a:solidFill>
      </c:spPr>
    </c:plotArea>
    <c:legend>
      <c:legendPos val="b"/>
      <c:layout>
        <c:manualLayout>
          <c:xMode val="edge"/>
          <c:yMode val="edge"/>
          <c:x val="1.3683030184292261E-2"/>
          <c:y val="0.86976982901487587"/>
          <c:w val="0.94891984136550367"/>
          <c:h val="0.13018813630963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4.0168687071081503E-2"/>
          <c:w val="0.78189641329146953"/>
          <c:h val="0.76825971797825976"/>
        </c:manualLayout>
      </c:layout>
      <c:barChart>
        <c:barDir val="col"/>
        <c:grouping val="percentStacked"/>
        <c:varyColors val="0"/>
        <c:ser>
          <c:idx val="0"/>
          <c:order val="0"/>
          <c:tx>
            <c:strRef>
              <c:f>'Graf III.8'!$K$4</c:f>
              <c:strCache>
                <c:ptCount val="1"/>
                <c:pt idx="0">
                  <c:v>Stupeň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2D8B-44E5-A5D2-24E7D18B7B8F}"/>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2D8B-44E5-A5D2-24E7D18B7B8F}"/>
              </c:ext>
            </c:extLst>
          </c:dPt>
          <c:cat>
            <c:strRef>
              <c:f>'Graf III.8'!$J$5:$J$8</c:f>
              <c:strCache>
                <c:ptCount val="4"/>
                <c:pt idx="0">
                  <c:v>2016</c:v>
                </c:pt>
                <c:pt idx="1">
                  <c:v>2017</c:v>
                </c:pt>
                <c:pt idx="2">
                  <c:v>01/2018</c:v>
                </c:pt>
                <c:pt idx="3">
                  <c:v>12/2018</c:v>
                </c:pt>
              </c:strCache>
            </c:strRef>
          </c:cat>
          <c:val>
            <c:numRef>
              <c:f>'Graf III.8'!$K$5:$K$8</c:f>
              <c:numCache>
                <c:formatCode>0.00</c:formatCode>
                <c:ptCount val="4"/>
                <c:pt idx="0">
                  <c:v>91.71577226328958</c:v>
                </c:pt>
                <c:pt idx="1">
                  <c:v>92.585680146640243</c:v>
                </c:pt>
                <c:pt idx="2">
                  <c:v>88.196241777598473</c:v>
                </c:pt>
                <c:pt idx="3">
                  <c:v>88.601309512964505</c:v>
                </c:pt>
              </c:numCache>
            </c:numRef>
          </c:val>
          <c:extLst>
            <c:ext xmlns:c16="http://schemas.microsoft.com/office/drawing/2014/chart" uri="{C3380CC4-5D6E-409C-BE32-E72D297353CC}">
              <c16:uniqueId val="{00000004-2D8B-44E5-A5D2-24E7D18B7B8F}"/>
            </c:ext>
          </c:extLst>
        </c:ser>
        <c:ser>
          <c:idx val="1"/>
          <c:order val="1"/>
          <c:tx>
            <c:strRef>
              <c:f>'Graf III.8'!$L$4</c:f>
              <c:strCache>
                <c:ptCount val="1"/>
                <c:pt idx="0">
                  <c:v>Stupeň 2</c:v>
                </c:pt>
              </c:strCache>
            </c:strRef>
          </c:tx>
          <c:spPr>
            <a:solidFill>
              <a:schemeClr val="accent6"/>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2D8B-44E5-A5D2-24E7D18B7B8F}"/>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2D8B-44E5-A5D2-24E7D18B7B8F}"/>
              </c:ext>
            </c:extLst>
          </c:dPt>
          <c:cat>
            <c:strRef>
              <c:f>'Graf III.8'!$J$5:$J$8</c:f>
              <c:strCache>
                <c:ptCount val="4"/>
                <c:pt idx="0">
                  <c:v>2016</c:v>
                </c:pt>
                <c:pt idx="1">
                  <c:v>2017</c:v>
                </c:pt>
                <c:pt idx="2">
                  <c:v>01/2018</c:v>
                </c:pt>
                <c:pt idx="3">
                  <c:v>12/2018</c:v>
                </c:pt>
              </c:strCache>
            </c:strRef>
          </c:cat>
          <c:val>
            <c:numRef>
              <c:f>'Graf III.8'!$L$5:$L$8</c:f>
              <c:numCache>
                <c:formatCode>0.00</c:formatCode>
                <c:ptCount val="4"/>
                <c:pt idx="0">
                  <c:v>2.9064432306950092</c:v>
                </c:pt>
                <c:pt idx="1">
                  <c:v>2.6382169332971563</c:v>
                </c:pt>
                <c:pt idx="2">
                  <c:v>7.1994010301886497</c:v>
                </c:pt>
                <c:pt idx="3">
                  <c:v>7.4578107567316501</c:v>
                </c:pt>
              </c:numCache>
            </c:numRef>
          </c:val>
          <c:extLst>
            <c:ext xmlns:c16="http://schemas.microsoft.com/office/drawing/2014/chart" uri="{C3380CC4-5D6E-409C-BE32-E72D297353CC}">
              <c16:uniqueId val="{00000009-2D8B-44E5-A5D2-24E7D18B7B8F}"/>
            </c:ext>
          </c:extLst>
        </c:ser>
        <c:ser>
          <c:idx val="2"/>
          <c:order val="2"/>
          <c:tx>
            <c:strRef>
              <c:f>'Graf III.8'!$M$4</c:f>
              <c:strCache>
                <c:ptCount val="1"/>
                <c:pt idx="0">
                  <c:v>Stupeň 3</c:v>
                </c:pt>
              </c:strCache>
            </c:strRef>
          </c:tx>
          <c:spPr>
            <a:solidFill>
              <a:schemeClr val="accent2"/>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B-2D8B-44E5-A5D2-24E7D18B7B8F}"/>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0D-2D8B-44E5-A5D2-24E7D18B7B8F}"/>
              </c:ext>
            </c:extLst>
          </c:dPt>
          <c:cat>
            <c:strRef>
              <c:f>'Graf III.8'!$J$5:$J$8</c:f>
              <c:strCache>
                <c:ptCount val="4"/>
                <c:pt idx="0">
                  <c:v>2016</c:v>
                </c:pt>
                <c:pt idx="1">
                  <c:v>2017</c:v>
                </c:pt>
                <c:pt idx="2">
                  <c:v>01/2018</c:v>
                </c:pt>
                <c:pt idx="3">
                  <c:v>12/2018</c:v>
                </c:pt>
              </c:strCache>
            </c:strRef>
          </c:cat>
          <c:val>
            <c:numRef>
              <c:f>'Graf III.8'!$M$5:$M$8</c:f>
              <c:numCache>
                <c:formatCode>0.00</c:formatCode>
                <c:ptCount val="4"/>
                <c:pt idx="0">
                  <c:v>5.3777845060154057</c:v>
                </c:pt>
                <c:pt idx="1">
                  <c:v>4.7761029200626135</c:v>
                </c:pt>
                <c:pt idx="2">
                  <c:v>4.604357192212869</c:v>
                </c:pt>
                <c:pt idx="3">
                  <c:v>3.9408797303038505</c:v>
                </c:pt>
              </c:numCache>
            </c:numRef>
          </c:val>
          <c:extLst>
            <c:ext xmlns:c16="http://schemas.microsoft.com/office/drawing/2014/chart" uri="{C3380CC4-5D6E-409C-BE32-E72D297353CC}">
              <c16:uniqueId val="{0000000E-2D8B-44E5-A5D2-24E7D18B7B8F}"/>
            </c:ext>
          </c:extLst>
        </c:ser>
        <c:dLbls>
          <c:showLegendKey val="0"/>
          <c:showVal val="0"/>
          <c:showCatName val="0"/>
          <c:showSerName val="0"/>
          <c:showPercent val="0"/>
          <c:showBubbleSize val="0"/>
        </c:dLbls>
        <c:gapWidth val="83"/>
        <c:overlap val="100"/>
        <c:axId val="146304384"/>
        <c:axId val="146310656"/>
      </c:barChart>
      <c:lineChart>
        <c:grouping val="standard"/>
        <c:varyColors val="0"/>
        <c:ser>
          <c:idx val="3"/>
          <c:order val="3"/>
          <c:tx>
            <c:strRef>
              <c:f>'Graf III.8'!$N$4</c:f>
              <c:strCache>
                <c:ptCount val="1"/>
                <c:pt idx="0">
                  <c:v>Míra krytí S1 (pravá osa) </c:v>
                </c:pt>
              </c:strCache>
            </c:strRef>
          </c:tx>
          <c:spPr>
            <a:ln w="25400"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III.8'!$J$5:$J$8</c:f>
              <c:strCache>
                <c:ptCount val="4"/>
                <c:pt idx="0">
                  <c:v>2016</c:v>
                </c:pt>
                <c:pt idx="1">
                  <c:v>2017</c:v>
                </c:pt>
                <c:pt idx="2">
                  <c:v>01/2018</c:v>
                </c:pt>
                <c:pt idx="3">
                  <c:v>12/2018</c:v>
                </c:pt>
              </c:strCache>
            </c:strRef>
          </c:cat>
          <c:val>
            <c:numRef>
              <c:f>'Graf III.8'!$R$5:$R$8</c:f>
              <c:numCache>
                <c:formatCode>0.00</c:formatCode>
                <c:ptCount val="4"/>
                <c:pt idx="2">
                  <c:v>0.33324255868412478</c:v>
                </c:pt>
                <c:pt idx="3">
                  <c:v>0.20830140931055652</c:v>
                </c:pt>
              </c:numCache>
            </c:numRef>
          </c:val>
          <c:smooth val="0"/>
          <c:extLst>
            <c:ext xmlns:c16="http://schemas.microsoft.com/office/drawing/2014/chart" uri="{C3380CC4-5D6E-409C-BE32-E72D297353CC}">
              <c16:uniqueId val="{0000000F-2D8B-44E5-A5D2-24E7D18B7B8F}"/>
            </c:ext>
          </c:extLst>
        </c:ser>
        <c:ser>
          <c:idx val="4"/>
          <c:order val="4"/>
          <c:tx>
            <c:strRef>
              <c:f>'Graf III.8'!$O$4</c:f>
              <c:strCache>
                <c:ptCount val="1"/>
                <c:pt idx="0">
                  <c:v>Míra krytí S2 (pravá osa)</c:v>
                </c:pt>
              </c:strCache>
            </c:strRef>
          </c:tx>
          <c:spPr>
            <a:ln w="25400">
              <a:solidFill>
                <a:schemeClr val="tx1"/>
              </a:solidFill>
            </a:ln>
          </c:spPr>
          <c:marker>
            <c:symbol val="circle"/>
            <c:size val="7"/>
            <c:spPr>
              <a:solidFill>
                <a:schemeClr val="accent6"/>
              </a:solidFill>
              <a:ln w="12700">
                <a:solidFill>
                  <a:schemeClr val="tx1"/>
                </a:solidFill>
              </a:ln>
            </c:spPr>
          </c:marker>
          <c:cat>
            <c:strRef>
              <c:f>'Graf III.8'!$J$5:$J$8</c:f>
              <c:strCache>
                <c:ptCount val="4"/>
                <c:pt idx="0">
                  <c:v>2016</c:v>
                </c:pt>
                <c:pt idx="1">
                  <c:v>2017</c:v>
                </c:pt>
                <c:pt idx="2">
                  <c:v>01/2018</c:v>
                </c:pt>
                <c:pt idx="3">
                  <c:v>12/2018</c:v>
                </c:pt>
              </c:strCache>
            </c:strRef>
          </c:cat>
          <c:val>
            <c:numRef>
              <c:f>'Graf III.8'!$S$5:$S$8</c:f>
              <c:numCache>
                <c:formatCode>0.00</c:formatCode>
                <c:ptCount val="4"/>
                <c:pt idx="2">
                  <c:v>0.60628725312940512</c:v>
                </c:pt>
                <c:pt idx="3">
                  <c:v>0.4946290532297396</c:v>
                </c:pt>
              </c:numCache>
            </c:numRef>
          </c:val>
          <c:smooth val="0"/>
          <c:extLst>
            <c:ext xmlns:c16="http://schemas.microsoft.com/office/drawing/2014/chart" uri="{C3380CC4-5D6E-409C-BE32-E72D297353CC}">
              <c16:uniqueId val="{00000010-2D8B-44E5-A5D2-24E7D18B7B8F}"/>
            </c:ext>
          </c:extLst>
        </c:ser>
        <c:ser>
          <c:idx val="5"/>
          <c:order val="5"/>
          <c:tx>
            <c:strRef>
              <c:f>'Graf III.8'!$P$4</c:f>
              <c:strCache>
                <c:ptCount val="1"/>
                <c:pt idx="0">
                  <c:v>Míra krytí S3 (pravá osa)</c:v>
                </c:pt>
              </c:strCache>
            </c:strRef>
          </c:tx>
          <c:spPr>
            <a:ln w="25400">
              <a:solidFill>
                <a:schemeClr val="tx1"/>
              </a:solidFill>
            </a:ln>
          </c:spPr>
          <c:marker>
            <c:symbol val="circle"/>
            <c:size val="7"/>
            <c:spPr>
              <a:solidFill>
                <a:schemeClr val="accent2"/>
              </a:solidFill>
              <a:ln w="12700">
                <a:solidFill>
                  <a:schemeClr val="tx1"/>
                </a:solidFill>
              </a:ln>
            </c:spPr>
          </c:marker>
          <c:cat>
            <c:strRef>
              <c:f>'Graf III.8'!$J$5:$J$8</c:f>
              <c:strCache>
                <c:ptCount val="4"/>
                <c:pt idx="0">
                  <c:v>2016</c:v>
                </c:pt>
                <c:pt idx="1">
                  <c:v>2017</c:v>
                </c:pt>
                <c:pt idx="2">
                  <c:v>01/2018</c:v>
                </c:pt>
                <c:pt idx="3">
                  <c:v>12/2018</c:v>
                </c:pt>
              </c:strCache>
            </c:strRef>
          </c:cat>
          <c:val>
            <c:numRef>
              <c:f>'Graf III.8'!$T$5:$T$8</c:f>
              <c:numCache>
                <c:formatCode>0.00</c:formatCode>
                <c:ptCount val="4"/>
                <c:pt idx="0">
                  <c:v>1.3222348100733989</c:v>
                </c:pt>
                <c:pt idx="1">
                  <c:v>1.3289590515982987</c:v>
                </c:pt>
                <c:pt idx="2">
                  <c:v>1.338440918083218</c:v>
                </c:pt>
                <c:pt idx="3">
                  <c:v>1.4084188845551162</c:v>
                </c:pt>
              </c:numCache>
            </c:numRef>
          </c:val>
          <c:smooth val="0"/>
          <c:extLst>
            <c:ext xmlns:c16="http://schemas.microsoft.com/office/drawing/2014/chart" uri="{C3380CC4-5D6E-409C-BE32-E72D297353CC}">
              <c16:uniqueId val="{00000011-2D8B-44E5-A5D2-24E7D18B7B8F}"/>
            </c:ext>
          </c:extLst>
        </c:ser>
        <c:dLbls>
          <c:showLegendKey val="0"/>
          <c:showVal val="0"/>
          <c:showCatName val="0"/>
          <c:showSerName val="0"/>
          <c:showPercent val="0"/>
          <c:showBubbleSize val="0"/>
        </c:dLbls>
        <c:marker val="1"/>
        <c:smooth val="0"/>
        <c:axId val="146318080"/>
        <c:axId val="146312192"/>
      </c:lineChart>
      <c:catAx>
        <c:axId val="146304384"/>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6310656"/>
        <c:crosses val="autoZero"/>
        <c:auto val="1"/>
        <c:lblAlgn val="ctr"/>
        <c:lblOffset val="100"/>
        <c:noMultiLvlLbl val="0"/>
      </c:catAx>
      <c:valAx>
        <c:axId val="146310656"/>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6304384"/>
        <c:crosses val="autoZero"/>
        <c:crossBetween val="between"/>
        <c:majorUnit val="5.000000000000001E-2"/>
      </c:valAx>
      <c:valAx>
        <c:axId val="146312192"/>
        <c:scaling>
          <c:orientation val="minMax"/>
          <c:max val="1.5"/>
          <c:min val="0"/>
        </c:scaling>
        <c:delete val="0"/>
        <c:axPos val="r"/>
        <c:numFmt formatCode="0.00" sourceLinked="1"/>
        <c:majorTickMark val="out"/>
        <c:minorTickMark val="none"/>
        <c:tickLblPos val="none"/>
        <c:spPr>
          <a:ln/>
        </c:spPr>
        <c:crossAx val="146318080"/>
        <c:crosses val="max"/>
        <c:crossBetween val="between"/>
        <c:majorUnit val="0.5"/>
      </c:valAx>
      <c:catAx>
        <c:axId val="146318080"/>
        <c:scaling>
          <c:orientation val="minMax"/>
        </c:scaling>
        <c:delete val="1"/>
        <c:axPos val="b"/>
        <c:numFmt formatCode="General" sourceLinked="1"/>
        <c:majorTickMark val="out"/>
        <c:minorTickMark val="none"/>
        <c:tickLblPos val="nextTo"/>
        <c:crossAx val="146312192"/>
        <c:crosses val="autoZero"/>
        <c:auto val="1"/>
        <c:lblAlgn val="ctr"/>
        <c:lblOffset val="100"/>
        <c:noMultiLvlLbl val="0"/>
      </c:catAx>
      <c:spPr>
        <a:solidFill>
          <a:schemeClr val="bg1"/>
        </a:solidFill>
      </c:spPr>
    </c:plotArea>
    <c:legend>
      <c:legendPos val="b"/>
      <c:layout>
        <c:manualLayout>
          <c:xMode val="edge"/>
          <c:yMode val="edge"/>
          <c:x val="1.3683030184292261E-2"/>
          <c:y val="0.86976982901487587"/>
          <c:w val="0.94891984136550367"/>
          <c:h val="0.13018813630963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7305265143751679E-2"/>
          <c:y val="4.0168687071081503E-2"/>
          <c:w val="0.78189641329146953"/>
          <c:h val="0.76825971797825976"/>
        </c:manualLayout>
      </c:layout>
      <c:barChart>
        <c:barDir val="col"/>
        <c:grouping val="percentStacked"/>
        <c:varyColors val="0"/>
        <c:ser>
          <c:idx val="0"/>
          <c:order val="0"/>
          <c:tx>
            <c:strRef>
              <c:f>'Graf III.8'!$K$3</c:f>
              <c:strCache>
                <c:ptCount val="1"/>
                <c:pt idx="0">
                  <c:v>Stage 1</c:v>
                </c:pt>
              </c:strCache>
            </c:strRef>
          </c:tx>
          <c:spPr>
            <a:solidFill>
              <a:schemeClr val="accent3"/>
            </a:solidFill>
            <a:ln w="28575">
              <a:noFill/>
            </a:ln>
          </c:spPr>
          <c:invertIfNegative val="0"/>
          <c:dPt>
            <c:idx val="0"/>
            <c:invertIfNegative val="0"/>
            <c:bubble3D val="0"/>
            <c:spPr>
              <a:solidFill>
                <a:schemeClr val="accent3">
                  <a:alpha val="50000"/>
                </a:schemeClr>
              </a:solidFill>
              <a:ln w="28575">
                <a:noFill/>
              </a:ln>
            </c:spPr>
            <c:extLst>
              <c:ext xmlns:c16="http://schemas.microsoft.com/office/drawing/2014/chart" uri="{C3380CC4-5D6E-409C-BE32-E72D297353CC}">
                <c16:uniqueId val="{00000001-D630-45A0-A590-D8D6F3E80D88}"/>
              </c:ext>
            </c:extLst>
          </c:dPt>
          <c:dPt>
            <c:idx val="1"/>
            <c:invertIfNegative val="0"/>
            <c:bubble3D val="0"/>
            <c:spPr>
              <a:solidFill>
                <a:schemeClr val="accent3">
                  <a:alpha val="50000"/>
                </a:schemeClr>
              </a:solidFill>
              <a:ln w="28575">
                <a:noFill/>
              </a:ln>
            </c:spPr>
            <c:extLst>
              <c:ext xmlns:c16="http://schemas.microsoft.com/office/drawing/2014/chart" uri="{C3380CC4-5D6E-409C-BE32-E72D297353CC}">
                <c16:uniqueId val="{00000003-D630-45A0-A590-D8D6F3E80D88}"/>
              </c:ext>
            </c:extLst>
          </c:dPt>
          <c:cat>
            <c:strRef>
              <c:f>'Graf III.8'!$J$5:$J$8</c:f>
              <c:strCache>
                <c:ptCount val="4"/>
                <c:pt idx="0">
                  <c:v>2016</c:v>
                </c:pt>
                <c:pt idx="1">
                  <c:v>2017</c:v>
                </c:pt>
                <c:pt idx="2">
                  <c:v>01/2018</c:v>
                </c:pt>
                <c:pt idx="3">
                  <c:v>12/2018</c:v>
                </c:pt>
              </c:strCache>
            </c:strRef>
          </c:cat>
          <c:val>
            <c:numRef>
              <c:f>'Graf III.8'!$K$5:$K$8</c:f>
              <c:numCache>
                <c:formatCode>0.00</c:formatCode>
                <c:ptCount val="4"/>
                <c:pt idx="0">
                  <c:v>91.71577226328958</c:v>
                </c:pt>
                <c:pt idx="1">
                  <c:v>92.585680146640243</c:v>
                </c:pt>
                <c:pt idx="2">
                  <c:v>88.196241777598473</c:v>
                </c:pt>
                <c:pt idx="3">
                  <c:v>88.601309512964505</c:v>
                </c:pt>
              </c:numCache>
            </c:numRef>
          </c:val>
          <c:extLst>
            <c:ext xmlns:c16="http://schemas.microsoft.com/office/drawing/2014/chart" uri="{C3380CC4-5D6E-409C-BE32-E72D297353CC}">
              <c16:uniqueId val="{00000004-D630-45A0-A590-D8D6F3E80D88}"/>
            </c:ext>
          </c:extLst>
        </c:ser>
        <c:ser>
          <c:idx val="1"/>
          <c:order val="1"/>
          <c:tx>
            <c:strRef>
              <c:f>'Graf III.8'!$L$3</c:f>
              <c:strCache>
                <c:ptCount val="1"/>
                <c:pt idx="0">
                  <c:v>Stage 2</c:v>
                </c:pt>
              </c:strCache>
            </c:strRef>
          </c:tx>
          <c:spPr>
            <a:solidFill>
              <a:schemeClr val="accent6"/>
            </a:solidFill>
            <a:ln w="28575">
              <a:noFill/>
            </a:ln>
          </c:spPr>
          <c:invertIfNegative val="0"/>
          <c:dPt>
            <c:idx val="0"/>
            <c:invertIfNegative val="0"/>
            <c:bubble3D val="0"/>
            <c:spPr>
              <a:solidFill>
                <a:schemeClr val="accent6">
                  <a:alpha val="50000"/>
                </a:schemeClr>
              </a:solidFill>
              <a:ln w="28575">
                <a:noFill/>
              </a:ln>
            </c:spPr>
            <c:extLst>
              <c:ext xmlns:c16="http://schemas.microsoft.com/office/drawing/2014/chart" uri="{C3380CC4-5D6E-409C-BE32-E72D297353CC}">
                <c16:uniqueId val="{00000006-D630-45A0-A590-D8D6F3E80D88}"/>
              </c:ext>
            </c:extLst>
          </c:dPt>
          <c:dPt>
            <c:idx val="1"/>
            <c:invertIfNegative val="0"/>
            <c:bubble3D val="0"/>
            <c:spPr>
              <a:solidFill>
                <a:schemeClr val="accent6">
                  <a:alpha val="50000"/>
                </a:schemeClr>
              </a:solidFill>
              <a:ln w="28575">
                <a:noFill/>
              </a:ln>
            </c:spPr>
            <c:extLst>
              <c:ext xmlns:c16="http://schemas.microsoft.com/office/drawing/2014/chart" uri="{C3380CC4-5D6E-409C-BE32-E72D297353CC}">
                <c16:uniqueId val="{00000008-D630-45A0-A590-D8D6F3E80D88}"/>
              </c:ext>
            </c:extLst>
          </c:dPt>
          <c:cat>
            <c:strRef>
              <c:f>'Graf III.8'!$J$5:$J$8</c:f>
              <c:strCache>
                <c:ptCount val="4"/>
                <c:pt idx="0">
                  <c:v>2016</c:v>
                </c:pt>
                <c:pt idx="1">
                  <c:v>2017</c:v>
                </c:pt>
                <c:pt idx="2">
                  <c:v>01/2018</c:v>
                </c:pt>
                <c:pt idx="3">
                  <c:v>12/2018</c:v>
                </c:pt>
              </c:strCache>
            </c:strRef>
          </c:cat>
          <c:val>
            <c:numRef>
              <c:f>'Graf III.8'!$L$5:$L$8</c:f>
              <c:numCache>
                <c:formatCode>0.00</c:formatCode>
                <c:ptCount val="4"/>
                <c:pt idx="0">
                  <c:v>2.9064432306950092</c:v>
                </c:pt>
                <c:pt idx="1">
                  <c:v>2.6382169332971563</c:v>
                </c:pt>
                <c:pt idx="2">
                  <c:v>7.1994010301886497</c:v>
                </c:pt>
                <c:pt idx="3">
                  <c:v>7.4578107567316501</c:v>
                </c:pt>
              </c:numCache>
            </c:numRef>
          </c:val>
          <c:extLst>
            <c:ext xmlns:c16="http://schemas.microsoft.com/office/drawing/2014/chart" uri="{C3380CC4-5D6E-409C-BE32-E72D297353CC}">
              <c16:uniqueId val="{00000009-D630-45A0-A590-D8D6F3E80D88}"/>
            </c:ext>
          </c:extLst>
        </c:ser>
        <c:ser>
          <c:idx val="2"/>
          <c:order val="2"/>
          <c:tx>
            <c:strRef>
              <c:f>'Graf III.8'!$M$3</c:f>
              <c:strCache>
                <c:ptCount val="1"/>
                <c:pt idx="0">
                  <c:v>Stage 3</c:v>
                </c:pt>
              </c:strCache>
            </c:strRef>
          </c:tx>
          <c:spPr>
            <a:solidFill>
              <a:schemeClr val="accent2"/>
            </a:solidFill>
            <a:ln w="28575">
              <a:noFill/>
            </a:ln>
          </c:spPr>
          <c:invertIfNegative val="0"/>
          <c:dPt>
            <c:idx val="0"/>
            <c:invertIfNegative val="0"/>
            <c:bubble3D val="0"/>
            <c:spPr>
              <a:solidFill>
                <a:schemeClr val="accent2">
                  <a:alpha val="50000"/>
                </a:schemeClr>
              </a:solidFill>
              <a:ln w="28575">
                <a:noFill/>
              </a:ln>
            </c:spPr>
            <c:extLst>
              <c:ext xmlns:c16="http://schemas.microsoft.com/office/drawing/2014/chart" uri="{C3380CC4-5D6E-409C-BE32-E72D297353CC}">
                <c16:uniqueId val="{0000000B-D630-45A0-A590-D8D6F3E80D88}"/>
              </c:ext>
            </c:extLst>
          </c:dPt>
          <c:dPt>
            <c:idx val="1"/>
            <c:invertIfNegative val="0"/>
            <c:bubble3D val="0"/>
            <c:spPr>
              <a:solidFill>
                <a:schemeClr val="accent2">
                  <a:alpha val="50000"/>
                </a:schemeClr>
              </a:solidFill>
              <a:ln w="28575">
                <a:noFill/>
              </a:ln>
            </c:spPr>
            <c:extLst>
              <c:ext xmlns:c16="http://schemas.microsoft.com/office/drawing/2014/chart" uri="{C3380CC4-5D6E-409C-BE32-E72D297353CC}">
                <c16:uniqueId val="{0000000D-D630-45A0-A590-D8D6F3E80D88}"/>
              </c:ext>
            </c:extLst>
          </c:dPt>
          <c:cat>
            <c:strRef>
              <c:f>'Graf III.8'!$J$5:$J$8</c:f>
              <c:strCache>
                <c:ptCount val="4"/>
                <c:pt idx="0">
                  <c:v>2016</c:v>
                </c:pt>
                <c:pt idx="1">
                  <c:v>2017</c:v>
                </c:pt>
                <c:pt idx="2">
                  <c:v>01/2018</c:v>
                </c:pt>
                <c:pt idx="3">
                  <c:v>12/2018</c:v>
                </c:pt>
              </c:strCache>
            </c:strRef>
          </c:cat>
          <c:val>
            <c:numRef>
              <c:f>'Graf III.8'!$M$5:$M$8</c:f>
              <c:numCache>
                <c:formatCode>0.00</c:formatCode>
                <c:ptCount val="4"/>
                <c:pt idx="0">
                  <c:v>5.3777845060154057</c:v>
                </c:pt>
                <c:pt idx="1">
                  <c:v>4.7761029200626135</c:v>
                </c:pt>
                <c:pt idx="2">
                  <c:v>4.604357192212869</c:v>
                </c:pt>
                <c:pt idx="3">
                  <c:v>3.9408797303038505</c:v>
                </c:pt>
              </c:numCache>
            </c:numRef>
          </c:val>
          <c:extLst>
            <c:ext xmlns:c16="http://schemas.microsoft.com/office/drawing/2014/chart" uri="{C3380CC4-5D6E-409C-BE32-E72D297353CC}">
              <c16:uniqueId val="{0000000E-D630-45A0-A590-D8D6F3E80D88}"/>
            </c:ext>
          </c:extLst>
        </c:ser>
        <c:dLbls>
          <c:showLegendKey val="0"/>
          <c:showVal val="0"/>
          <c:showCatName val="0"/>
          <c:showSerName val="0"/>
          <c:showPercent val="0"/>
          <c:showBubbleSize val="0"/>
        </c:dLbls>
        <c:gapWidth val="83"/>
        <c:overlap val="100"/>
        <c:axId val="145675776"/>
        <c:axId val="145677696"/>
      </c:barChart>
      <c:lineChart>
        <c:grouping val="standard"/>
        <c:varyColors val="0"/>
        <c:ser>
          <c:idx val="3"/>
          <c:order val="3"/>
          <c:tx>
            <c:strRef>
              <c:f>'Graf III.8'!$N$3</c:f>
              <c:strCache>
                <c:ptCount val="1"/>
                <c:pt idx="0">
                  <c:v>S1 coverage rate (rhs) </c:v>
                </c:pt>
              </c:strCache>
            </c:strRef>
          </c:tx>
          <c:spPr>
            <a:ln w="25400" cap="rnd" cmpd="sng" algn="ctr">
              <a:solidFill>
                <a:schemeClr val="tx1"/>
              </a:solidFill>
              <a:prstDash val="solid"/>
              <a:round/>
              <a:headEnd type="none" w="med" len="med"/>
              <a:tailEnd type="none" w="med" len="med"/>
            </a:ln>
          </c:spPr>
          <c:marker>
            <c:symbol val="circle"/>
            <c:size val="7"/>
            <c:spPr>
              <a:solidFill>
                <a:schemeClr val="accent3"/>
              </a:solidFill>
              <a:ln w="12700" cap="rnd" cmpd="sng" algn="ctr">
                <a:solidFill>
                  <a:schemeClr val="tx1"/>
                </a:solidFill>
                <a:prstDash val="solid"/>
                <a:round/>
                <a:headEnd type="none" w="med" len="med"/>
                <a:tailEnd type="none" w="med" len="med"/>
              </a:ln>
            </c:spPr>
          </c:marker>
          <c:cat>
            <c:strRef>
              <c:f>'Graf III.8'!$J$5:$J$8</c:f>
              <c:strCache>
                <c:ptCount val="4"/>
                <c:pt idx="0">
                  <c:v>2016</c:v>
                </c:pt>
                <c:pt idx="1">
                  <c:v>2017</c:v>
                </c:pt>
                <c:pt idx="2">
                  <c:v>01/2018</c:v>
                </c:pt>
                <c:pt idx="3">
                  <c:v>12/2018</c:v>
                </c:pt>
              </c:strCache>
            </c:strRef>
          </c:cat>
          <c:val>
            <c:numRef>
              <c:f>'Graf III.8'!$R$5:$R$8</c:f>
              <c:numCache>
                <c:formatCode>0.00</c:formatCode>
                <c:ptCount val="4"/>
                <c:pt idx="2">
                  <c:v>0.33324255868412478</c:v>
                </c:pt>
                <c:pt idx="3">
                  <c:v>0.20830140931055652</c:v>
                </c:pt>
              </c:numCache>
            </c:numRef>
          </c:val>
          <c:smooth val="0"/>
          <c:extLst>
            <c:ext xmlns:c16="http://schemas.microsoft.com/office/drawing/2014/chart" uri="{C3380CC4-5D6E-409C-BE32-E72D297353CC}">
              <c16:uniqueId val="{0000000F-D630-45A0-A590-D8D6F3E80D88}"/>
            </c:ext>
          </c:extLst>
        </c:ser>
        <c:ser>
          <c:idx val="4"/>
          <c:order val="4"/>
          <c:tx>
            <c:strRef>
              <c:f>'Graf III.8'!$O$3</c:f>
              <c:strCache>
                <c:ptCount val="1"/>
                <c:pt idx="0">
                  <c:v>S2 coverage rate (rhs)</c:v>
                </c:pt>
              </c:strCache>
            </c:strRef>
          </c:tx>
          <c:spPr>
            <a:ln w="25400">
              <a:solidFill>
                <a:schemeClr val="tx1"/>
              </a:solidFill>
            </a:ln>
          </c:spPr>
          <c:marker>
            <c:symbol val="circle"/>
            <c:size val="7"/>
            <c:spPr>
              <a:solidFill>
                <a:schemeClr val="accent6"/>
              </a:solidFill>
              <a:ln w="12700">
                <a:solidFill>
                  <a:schemeClr val="tx1"/>
                </a:solidFill>
              </a:ln>
            </c:spPr>
          </c:marker>
          <c:cat>
            <c:strRef>
              <c:f>'Graf III.8'!$J$5:$J$8</c:f>
              <c:strCache>
                <c:ptCount val="4"/>
                <c:pt idx="0">
                  <c:v>2016</c:v>
                </c:pt>
                <c:pt idx="1">
                  <c:v>2017</c:v>
                </c:pt>
                <c:pt idx="2">
                  <c:v>01/2018</c:v>
                </c:pt>
                <c:pt idx="3">
                  <c:v>12/2018</c:v>
                </c:pt>
              </c:strCache>
            </c:strRef>
          </c:cat>
          <c:val>
            <c:numRef>
              <c:f>'Graf III.8'!$S$5:$S$8</c:f>
              <c:numCache>
                <c:formatCode>0.00</c:formatCode>
                <c:ptCount val="4"/>
                <c:pt idx="2">
                  <c:v>0.60628725312940512</c:v>
                </c:pt>
                <c:pt idx="3">
                  <c:v>0.4946290532297396</c:v>
                </c:pt>
              </c:numCache>
            </c:numRef>
          </c:val>
          <c:smooth val="0"/>
          <c:extLst>
            <c:ext xmlns:c16="http://schemas.microsoft.com/office/drawing/2014/chart" uri="{C3380CC4-5D6E-409C-BE32-E72D297353CC}">
              <c16:uniqueId val="{00000010-D630-45A0-A590-D8D6F3E80D88}"/>
            </c:ext>
          </c:extLst>
        </c:ser>
        <c:ser>
          <c:idx val="5"/>
          <c:order val="5"/>
          <c:tx>
            <c:strRef>
              <c:f>'Graf III.8'!$P$3</c:f>
              <c:strCache>
                <c:ptCount val="1"/>
                <c:pt idx="0">
                  <c:v>S3 coverage rate (rhs)</c:v>
                </c:pt>
              </c:strCache>
            </c:strRef>
          </c:tx>
          <c:spPr>
            <a:ln w="25400">
              <a:solidFill>
                <a:schemeClr val="tx1"/>
              </a:solidFill>
            </a:ln>
          </c:spPr>
          <c:marker>
            <c:symbol val="circle"/>
            <c:size val="7"/>
            <c:spPr>
              <a:solidFill>
                <a:schemeClr val="accent2"/>
              </a:solidFill>
              <a:ln w="12700">
                <a:solidFill>
                  <a:schemeClr val="tx1"/>
                </a:solidFill>
              </a:ln>
            </c:spPr>
          </c:marker>
          <c:cat>
            <c:strRef>
              <c:f>'Graf III.8'!$J$5:$J$8</c:f>
              <c:strCache>
                <c:ptCount val="4"/>
                <c:pt idx="0">
                  <c:v>2016</c:v>
                </c:pt>
                <c:pt idx="1">
                  <c:v>2017</c:v>
                </c:pt>
                <c:pt idx="2">
                  <c:v>01/2018</c:v>
                </c:pt>
                <c:pt idx="3">
                  <c:v>12/2018</c:v>
                </c:pt>
              </c:strCache>
            </c:strRef>
          </c:cat>
          <c:val>
            <c:numRef>
              <c:f>'Graf III.8'!$T$5:$T$8</c:f>
              <c:numCache>
                <c:formatCode>0.00</c:formatCode>
                <c:ptCount val="4"/>
                <c:pt idx="0">
                  <c:v>1.3222348100733989</c:v>
                </c:pt>
                <c:pt idx="1">
                  <c:v>1.3289590515982987</c:v>
                </c:pt>
                <c:pt idx="2">
                  <c:v>1.338440918083218</c:v>
                </c:pt>
                <c:pt idx="3">
                  <c:v>1.4084188845551162</c:v>
                </c:pt>
              </c:numCache>
            </c:numRef>
          </c:val>
          <c:smooth val="0"/>
          <c:extLst>
            <c:ext xmlns:c16="http://schemas.microsoft.com/office/drawing/2014/chart" uri="{C3380CC4-5D6E-409C-BE32-E72D297353CC}">
              <c16:uniqueId val="{00000011-D630-45A0-A590-D8D6F3E80D88}"/>
            </c:ext>
          </c:extLst>
        </c:ser>
        <c:dLbls>
          <c:showLegendKey val="0"/>
          <c:showVal val="0"/>
          <c:showCatName val="0"/>
          <c:showSerName val="0"/>
          <c:showPercent val="0"/>
          <c:showBubbleSize val="0"/>
        </c:dLbls>
        <c:marker val="1"/>
        <c:smooth val="0"/>
        <c:axId val="145685120"/>
        <c:axId val="145683584"/>
      </c:lineChart>
      <c:catAx>
        <c:axId val="145675776"/>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cs-CZ"/>
          </a:p>
        </c:txPr>
        <c:crossAx val="145677696"/>
        <c:crosses val="autoZero"/>
        <c:auto val="1"/>
        <c:lblAlgn val="ctr"/>
        <c:lblOffset val="100"/>
        <c:noMultiLvlLbl val="0"/>
      </c:catAx>
      <c:valAx>
        <c:axId val="145677696"/>
        <c:scaling>
          <c:orientation val="minMax"/>
          <c:min val="0.8"/>
        </c:scaling>
        <c:delete val="0"/>
        <c:axPos val="l"/>
        <c:numFmt formatCode="0%" sourceLinked="0"/>
        <c:majorTickMark val="out"/>
        <c:minorTickMark val="none"/>
        <c:tickLblPos val="nextTo"/>
        <c:spPr>
          <a:noFill/>
          <a:ln w="9525">
            <a:solidFill>
              <a:schemeClr val="bg1">
                <a:lumMod val="50000"/>
              </a:schemeClr>
            </a:solidFill>
          </a:ln>
        </c:spPr>
        <c:txPr>
          <a:bodyPr/>
          <a:lstStyle/>
          <a:p>
            <a:pPr>
              <a:defRPr>
                <a:solidFill>
                  <a:schemeClr val="bg1"/>
                </a:solidFill>
              </a:defRPr>
            </a:pPr>
            <a:endParaRPr lang="cs-CZ"/>
          </a:p>
        </c:txPr>
        <c:crossAx val="145675776"/>
        <c:crosses val="autoZero"/>
        <c:crossBetween val="between"/>
        <c:majorUnit val="5.000000000000001E-2"/>
      </c:valAx>
      <c:valAx>
        <c:axId val="145683584"/>
        <c:scaling>
          <c:orientation val="minMax"/>
          <c:max val="1.5"/>
          <c:min val="0"/>
        </c:scaling>
        <c:delete val="0"/>
        <c:axPos val="r"/>
        <c:numFmt formatCode="0.00" sourceLinked="1"/>
        <c:majorTickMark val="out"/>
        <c:minorTickMark val="none"/>
        <c:tickLblPos val="none"/>
        <c:spPr>
          <a:ln/>
        </c:spPr>
        <c:crossAx val="145685120"/>
        <c:crosses val="max"/>
        <c:crossBetween val="between"/>
        <c:majorUnit val="0.5"/>
      </c:valAx>
      <c:catAx>
        <c:axId val="145685120"/>
        <c:scaling>
          <c:orientation val="minMax"/>
        </c:scaling>
        <c:delete val="1"/>
        <c:axPos val="b"/>
        <c:numFmt formatCode="General" sourceLinked="1"/>
        <c:majorTickMark val="out"/>
        <c:minorTickMark val="none"/>
        <c:tickLblPos val="nextTo"/>
        <c:crossAx val="145683584"/>
        <c:crosses val="autoZero"/>
        <c:auto val="1"/>
        <c:lblAlgn val="ctr"/>
        <c:lblOffset val="100"/>
        <c:noMultiLvlLbl val="0"/>
      </c:catAx>
      <c:spPr>
        <a:solidFill>
          <a:schemeClr val="bg1"/>
        </a:solidFill>
      </c:spPr>
    </c:plotArea>
    <c:legend>
      <c:legendPos val="b"/>
      <c:layout>
        <c:manualLayout>
          <c:xMode val="edge"/>
          <c:yMode val="edge"/>
          <c:x val="1.3683030184292261E-2"/>
          <c:y val="0.86976982901487587"/>
          <c:w val="0.94891984136550367"/>
          <c:h val="0.13018813630963053"/>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a:noFill/>
    </a:ln>
  </c:spPr>
  <c:txPr>
    <a:bodyPr/>
    <a:lstStyle/>
    <a:p>
      <a:pPr>
        <a:defRPr>
          <a:solidFill>
            <a:sysClr val="windowText" lastClr="000000"/>
          </a:solidFill>
        </a:defRPr>
      </a:pPr>
      <a:endParaRPr lang="cs-CZ"/>
    </a:p>
  </c:txPr>
  <c:printSettings>
    <c:headerFooter/>
    <c:pageMargins b="0.78740157499999996" l="0.7" r="0.7" t="0.78740157499999996"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7482517482517484E-2"/>
          <c:y val="2.0627143111443744E-2"/>
          <c:w val="0.94755244755244761"/>
          <c:h val="0.8457128675691935"/>
        </c:manualLayout>
      </c:layout>
      <c:scatterChart>
        <c:scatterStyle val="lineMarker"/>
        <c:varyColors val="0"/>
        <c:ser>
          <c:idx val="0"/>
          <c:order val="0"/>
          <c:tx>
            <c:strRef>
              <c:f>'Graf III.1 Box'!$J$4</c:f>
              <c:strCache>
                <c:ptCount val="1"/>
                <c:pt idx="0">
                  <c:v>Vývoj HDP dle scénáře</c:v>
                </c:pt>
              </c:strCache>
            </c:strRef>
          </c:tx>
          <c:spPr>
            <a:ln w="25400">
              <a:solidFill>
                <a:srgbClr val="E96041"/>
              </a:solidFill>
            </a:ln>
          </c:spPr>
          <c:marker>
            <c:symbol val="none"/>
          </c:marker>
          <c:xVal>
            <c:numRef>
              <c:f>'Graf III.1 Box'!$I$5:$I$25</c:f>
              <c:numCache>
                <c:formatCode>m/d/yyyy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xVal>
          <c:yVal>
            <c:numRef>
              <c:f>'Graf III.1 Box'!$J$5:$J$25</c:f>
              <c:numCache>
                <c:formatCode>0.00</c:formatCode>
                <c:ptCount val="21"/>
                <c:pt idx="0">
                  <c:v>2.2533740400000002</c:v>
                </c:pt>
                <c:pt idx="1">
                  <c:v>1.04899638</c:v>
                </c:pt>
                <c:pt idx="2">
                  <c:v>0.58276382900000001</c:v>
                </c:pt>
                <c:pt idx="3">
                  <c:v>-0.58204347700000003</c:v>
                </c:pt>
                <c:pt idx="4">
                  <c:v>-3.8170301900000001</c:v>
                </c:pt>
                <c:pt idx="5">
                  <c:v>-4.4622298499999999</c:v>
                </c:pt>
                <c:pt idx="6">
                  <c:v>-5.5553016900000003</c:v>
                </c:pt>
                <c:pt idx="7">
                  <c:v>-5.7796655499999998</c:v>
                </c:pt>
                <c:pt idx="8">
                  <c:v>-3.60792753</c:v>
                </c:pt>
                <c:pt idx="9">
                  <c:v>-2.7496314000000002</c:v>
                </c:pt>
                <c:pt idx="10">
                  <c:v>-2.0680121599999999</c:v>
                </c:pt>
                <c:pt idx="11">
                  <c:v>-0.99982515699999996</c:v>
                </c:pt>
                <c:pt idx="12">
                  <c:v>0.305242238</c:v>
                </c:pt>
                <c:pt idx="13">
                  <c:v>1.4938614299999999</c:v>
                </c:pt>
                <c:pt idx="14">
                  <c:v>2.1667245099999999</c:v>
                </c:pt>
                <c:pt idx="15">
                  <c:v>2.3071579</c:v>
                </c:pt>
                <c:pt idx="16">
                  <c:v>1.66848434</c:v>
                </c:pt>
                <c:pt idx="17">
                  <c:v>1.41792305</c:v>
                </c:pt>
                <c:pt idx="18">
                  <c:v>1.57519272</c:v>
                </c:pt>
                <c:pt idx="19">
                  <c:v>1.68785718</c:v>
                </c:pt>
                <c:pt idx="20">
                  <c:v>1.95436063</c:v>
                </c:pt>
              </c:numCache>
            </c:numRef>
          </c:yVal>
          <c:smooth val="0"/>
          <c:extLst>
            <c:ext xmlns:c16="http://schemas.microsoft.com/office/drawing/2014/chart" uri="{C3380CC4-5D6E-409C-BE32-E72D297353CC}">
              <c16:uniqueId val="{00000000-32F9-4FEC-9D71-D6591639809E}"/>
            </c:ext>
          </c:extLst>
        </c:ser>
        <c:ser>
          <c:idx val="1"/>
          <c:order val="1"/>
          <c:tx>
            <c:strRef>
              <c:f>'Graf III.1 Box'!$K$2</c:f>
              <c:strCache>
                <c:ptCount val="1"/>
                <c:pt idx="0">
                  <c:v>Očekávané HDP dle scénáře</c:v>
                </c:pt>
              </c:strCache>
            </c:strRef>
          </c:tx>
          <c:spPr>
            <a:ln w="25400">
              <a:solidFill>
                <a:sysClr val="windowText" lastClr="000000"/>
              </a:solidFill>
              <a:prstDash val="dash"/>
            </a:ln>
          </c:spPr>
          <c:marker>
            <c:symbol val="none"/>
          </c:marker>
          <c:xVal>
            <c:numRef>
              <c:f>'Graf III.1 Box'!$I$5:$I$11</c:f>
              <c:numCache>
                <c:formatCode>m/d/yyyy</c:formatCode>
                <c:ptCount val="7"/>
                <c:pt idx="0">
                  <c:v>43465</c:v>
                </c:pt>
                <c:pt idx="1">
                  <c:v>43555</c:v>
                </c:pt>
                <c:pt idx="2">
                  <c:v>43646</c:v>
                </c:pt>
                <c:pt idx="3">
                  <c:v>43738</c:v>
                </c:pt>
                <c:pt idx="4">
                  <c:v>43830</c:v>
                </c:pt>
                <c:pt idx="5">
                  <c:v>43921</c:v>
                </c:pt>
                <c:pt idx="6">
                  <c:v>44012</c:v>
                </c:pt>
              </c:numCache>
            </c:numRef>
          </c:xVal>
          <c:yVal>
            <c:numRef>
              <c:f>'Graf III.1 Box'!$L$5:$L$11</c:f>
              <c:numCache>
                <c:formatCode>0.00</c:formatCode>
                <c:ptCount val="7"/>
                <c:pt idx="0">
                  <c:v>2.2533740400000002</c:v>
                </c:pt>
                <c:pt idx="1">
                  <c:v>2.4464177623597174</c:v>
                </c:pt>
                <c:pt idx="2">
                  <c:v>2.6407158367294321</c:v>
                </c:pt>
                <c:pt idx="3">
                  <c:v>2.8588248671486967</c:v>
                </c:pt>
                <c:pt idx="4">
                  <c:v>3.0969261334293501</c:v>
                </c:pt>
                <c:pt idx="5">
                  <c:v>3.1221506471806943</c:v>
                </c:pt>
                <c:pt idx="6">
                  <c:v>3.0346021363287323</c:v>
                </c:pt>
              </c:numCache>
            </c:numRef>
          </c:yVal>
          <c:smooth val="0"/>
          <c:extLst>
            <c:ext xmlns:c16="http://schemas.microsoft.com/office/drawing/2014/chart" uri="{C3380CC4-5D6E-409C-BE32-E72D297353CC}">
              <c16:uniqueId val="{00000001-32F9-4FEC-9D71-D6591639809E}"/>
            </c:ext>
          </c:extLst>
        </c:ser>
        <c:ser>
          <c:idx val="2"/>
          <c:order val="2"/>
          <c:tx>
            <c:strRef>
              <c:f>'Graf III.1 Box'!$M$4</c:f>
              <c:strCache>
                <c:ptCount val="1"/>
                <c:pt idx="0">
                  <c:v>Očekávání T2</c:v>
                </c:pt>
              </c:strCache>
            </c:strRef>
          </c:tx>
          <c:spPr>
            <a:ln w="25400">
              <a:solidFill>
                <a:sysClr val="windowText" lastClr="000000"/>
              </a:solidFill>
              <a:prstDash val="dash"/>
            </a:ln>
          </c:spPr>
          <c:marker>
            <c:symbol val="none"/>
          </c:marker>
          <c:xVal>
            <c:numRef>
              <c:f>'Graf III.1 Box'!$I$6:$I$12</c:f>
              <c:numCache>
                <c:formatCode>m/d/yyyy</c:formatCode>
                <c:ptCount val="7"/>
                <c:pt idx="0">
                  <c:v>43555</c:v>
                </c:pt>
                <c:pt idx="1">
                  <c:v>43646</c:v>
                </c:pt>
                <c:pt idx="2">
                  <c:v>43738</c:v>
                </c:pt>
                <c:pt idx="3">
                  <c:v>43830</c:v>
                </c:pt>
                <c:pt idx="4">
                  <c:v>43921</c:v>
                </c:pt>
                <c:pt idx="5">
                  <c:v>44012</c:v>
                </c:pt>
                <c:pt idx="6">
                  <c:v>44104</c:v>
                </c:pt>
              </c:numCache>
            </c:numRef>
          </c:xVal>
          <c:yVal>
            <c:numRef>
              <c:f>'Graf III.1 Box'!$M$6:$M$12</c:f>
              <c:numCache>
                <c:formatCode>0.00</c:formatCode>
                <c:ptCount val="7"/>
                <c:pt idx="0">
                  <c:v>1.04899638</c:v>
                </c:pt>
                <c:pt idx="1">
                  <c:v>2.5653372075675192</c:v>
                </c:pt>
                <c:pt idx="2">
                  <c:v>2.7758675230283241</c:v>
                </c:pt>
                <c:pt idx="3">
                  <c:v>2.9867288228968945</c:v>
                </c:pt>
                <c:pt idx="4">
                  <c:v>3.0420094082138096</c:v>
                </c:pt>
                <c:pt idx="5">
                  <c:v>2.9743143995921457</c:v>
                </c:pt>
                <c:pt idx="6">
                  <c:v>2.9076838397230458</c:v>
                </c:pt>
              </c:numCache>
            </c:numRef>
          </c:yVal>
          <c:smooth val="0"/>
          <c:extLst>
            <c:ext xmlns:c16="http://schemas.microsoft.com/office/drawing/2014/chart" uri="{C3380CC4-5D6E-409C-BE32-E72D297353CC}">
              <c16:uniqueId val="{00000002-32F9-4FEC-9D71-D6591639809E}"/>
            </c:ext>
          </c:extLst>
        </c:ser>
        <c:ser>
          <c:idx val="3"/>
          <c:order val="3"/>
          <c:tx>
            <c:strRef>
              <c:f>'Graf III.1 Box'!$N$4</c:f>
              <c:strCache>
                <c:ptCount val="1"/>
                <c:pt idx="0">
                  <c:v>Očekávání T3</c:v>
                </c:pt>
              </c:strCache>
            </c:strRef>
          </c:tx>
          <c:spPr>
            <a:ln w="25400">
              <a:solidFill>
                <a:sysClr val="windowText" lastClr="000000"/>
              </a:solidFill>
              <a:prstDash val="dash"/>
            </a:ln>
          </c:spPr>
          <c:marker>
            <c:symbol val="none"/>
          </c:marker>
          <c:xVal>
            <c:numRef>
              <c:f>'Graf III.1 Box'!$I$7:$I$13</c:f>
              <c:numCache>
                <c:formatCode>m/d/yyyy</c:formatCode>
                <c:ptCount val="7"/>
                <c:pt idx="0">
                  <c:v>43646</c:v>
                </c:pt>
                <c:pt idx="1">
                  <c:v>43738</c:v>
                </c:pt>
                <c:pt idx="2">
                  <c:v>43830</c:v>
                </c:pt>
                <c:pt idx="3">
                  <c:v>43921</c:v>
                </c:pt>
                <c:pt idx="4">
                  <c:v>44012</c:v>
                </c:pt>
                <c:pt idx="5">
                  <c:v>44104</c:v>
                </c:pt>
                <c:pt idx="6">
                  <c:v>44196</c:v>
                </c:pt>
              </c:numCache>
            </c:numRef>
          </c:xVal>
          <c:yVal>
            <c:numRef>
              <c:f>'Graf III.1 Box'!$N$7:$N$13</c:f>
              <c:numCache>
                <c:formatCode>0.00</c:formatCode>
                <c:ptCount val="7"/>
                <c:pt idx="0">
                  <c:v>0.58276382900000001</c:v>
                </c:pt>
                <c:pt idx="1">
                  <c:v>2.3174853611258479</c:v>
                </c:pt>
                <c:pt idx="2">
                  <c:v>2.3778317810097884</c:v>
                </c:pt>
                <c:pt idx="3">
                  <c:v>2.5991876814010446</c:v>
                </c:pt>
                <c:pt idx="4">
                  <c:v>2.6411935241043123</c:v>
                </c:pt>
                <c:pt idx="5">
                  <c:v>2.6825839226622543</c:v>
                </c:pt>
                <c:pt idx="6">
                  <c:v>2.726423225265481</c:v>
                </c:pt>
              </c:numCache>
            </c:numRef>
          </c:yVal>
          <c:smooth val="0"/>
          <c:extLst>
            <c:ext xmlns:c16="http://schemas.microsoft.com/office/drawing/2014/chart" uri="{C3380CC4-5D6E-409C-BE32-E72D297353CC}">
              <c16:uniqueId val="{00000003-32F9-4FEC-9D71-D6591639809E}"/>
            </c:ext>
          </c:extLst>
        </c:ser>
        <c:ser>
          <c:idx val="4"/>
          <c:order val="4"/>
          <c:tx>
            <c:strRef>
              <c:f>'Graf III.1 Box'!$O$4</c:f>
              <c:strCache>
                <c:ptCount val="1"/>
                <c:pt idx="0">
                  <c:v>Očekávání T4</c:v>
                </c:pt>
              </c:strCache>
            </c:strRef>
          </c:tx>
          <c:spPr>
            <a:ln w="25400">
              <a:solidFill>
                <a:sysClr val="windowText" lastClr="000000"/>
              </a:solidFill>
              <a:prstDash val="dash"/>
            </a:ln>
          </c:spPr>
          <c:marker>
            <c:symbol val="none"/>
          </c:marker>
          <c:xVal>
            <c:numRef>
              <c:f>'Graf III.1 Box'!$I$8:$I$14</c:f>
              <c:numCache>
                <c:formatCode>m/d/yyyy</c:formatCode>
                <c:ptCount val="7"/>
                <c:pt idx="0">
                  <c:v>43738</c:v>
                </c:pt>
                <c:pt idx="1">
                  <c:v>43830</c:v>
                </c:pt>
                <c:pt idx="2">
                  <c:v>43921</c:v>
                </c:pt>
                <c:pt idx="3">
                  <c:v>44012</c:v>
                </c:pt>
                <c:pt idx="4">
                  <c:v>44104</c:v>
                </c:pt>
                <c:pt idx="5">
                  <c:v>44196</c:v>
                </c:pt>
                <c:pt idx="6">
                  <c:v>44286</c:v>
                </c:pt>
              </c:numCache>
            </c:numRef>
          </c:xVal>
          <c:yVal>
            <c:numRef>
              <c:f>'Graf III.1 Box'!$O$8:$O$14</c:f>
              <c:numCache>
                <c:formatCode>0.00</c:formatCode>
                <c:ptCount val="7"/>
                <c:pt idx="0">
                  <c:v>-0.58204347700000003</c:v>
                </c:pt>
                <c:pt idx="1">
                  <c:v>-0.7562685507154594</c:v>
                </c:pt>
                <c:pt idx="2">
                  <c:v>0.31990625050791888</c:v>
                </c:pt>
                <c:pt idx="3">
                  <c:v>0.92656169877086891</c:v>
                </c:pt>
                <c:pt idx="4">
                  <c:v>1.5239549982301428</c:v>
                </c:pt>
                <c:pt idx="5">
                  <c:v>2.1551795965960485</c:v>
                </c:pt>
                <c:pt idx="6">
                  <c:v>2.465786619163636</c:v>
                </c:pt>
              </c:numCache>
            </c:numRef>
          </c:yVal>
          <c:smooth val="0"/>
          <c:extLst>
            <c:ext xmlns:c16="http://schemas.microsoft.com/office/drawing/2014/chart" uri="{C3380CC4-5D6E-409C-BE32-E72D297353CC}">
              <c16:uniqueId val="{00000004-32F9-4FEC-9D71-D6591639809E}"/>
            </c:ext>
          </c:extLst>
        </c:ser>
        <c:ser>
          <c:idx val="5"/>
          <c:order val="5"/>
          <c:tx>
            <c:strRef>
              <c:f>'Graf III.1 Box'!$P$4</c:f>
              <c:strCache>
                <c:ptCount val="1"/>
                <c:pt idx="0">
                  <c:v>Očekávání T5</c:v>
                </c:pt>
              </c:strCache>
            </c:strRef>
          </c:tx>
          <c:spPr>
            <a:ln w="25400">
              <a:solidFill>
                <a:sysClr val="windowText" lastClr="000000"/>
              </a:solidFill>
              <a:prstDash val="dash"/>
            </a:ln>
          </c:spPr>
          <c:marker>
            <c:symbol val="none"/>
          </c:marker>
          <c:xVal>
            <c:numRef>
              <c:f>'Graf III.1 Box'!$I$9:$I$15</c:f>
              <c:numCache>
                <c:formatCode>m/d/yyyy</c:formatCode>
                <c:ptCount val="7"/>
                <c:pt idx="0">
                  <c:v>43830</c:v>
                </c:pt>
                <c:pt idx="1">
                  <c:v>43921</c:v>
                </c:pt>
                <c:pt idx="2">
                  <c:v>44012</c:v>
                </c:pt>
                <c:pt idx="3">
                  <c:v>44104</c:v>
                </c:pt>
                <c:pt idx="4">
                  <c:v>44196</c:v>
                </c:pt>
                <c:pt idx="5">
                  <c:v>44286</c:v>
                </c:pt>
                <c:pt idx="6">
                  <c:v>44377</c:v>
                </c:pt>
              </c:numCache>
            </c:numRef>
          </c:xVal>
          <c:yVal>
            <c:numRef>
              <c:f>'Graf III.1 Box'!$P$9:$P$15</c:f>
              <c:numCache>
                <c:formatCode>0.00</c:formatCode>
                <c:ptCount val="7"/>
                <c:pt idx="0">
                  <c:v>-3.8170301900000001</c:v>
                </c:pt>
                <c:pt idx="1">
                  <c:v>-3.863905782065685</c:v>
                </c:pt>
                <c:pt idx="2">
                  <c:v>-2.2207886744793206</c:v>
                </c:pt>
                <c:pt idx="3">
                  <c:v>-0.60280546654818723</c:v>
                </c:pt>
                <c:pt idx="4">
                  <c:v>1.1066140553843713</c:v>
                </c:pt>
                <c:pt idx="5">
                  <c:v>1.8585819541567905</c:v>
                </c:pt>
                <c:pt idx="6">
                  <c:v>2.3318318847351911</c:v>
                </c:pt>
              </c:numCache>
            </c:numRef>
          </c:yVal>
          <c:smooth val="0"/>
          <c:extLst>
            <c:ext xmlns:c16="http://schemas.microsoft.com/office/drawing/2014/chart" uri="{C3380CC4-5D6E-409C-BE32-E72D297353CC}">
              <c16:uniqueId val="{00000005-32F9-4FEC-9D71-D6591639809E}"/>
            </c:ext>
          </c:extLst>
        </c:ser>
        <c:ser>
          <c:idx val="6"/>
          <c:order val="6"/>
          <c:tx>
            <c:strRef>
              <c:f>'Graf III.1 Box'!$Q$4</c:f>
              <c:strCache>
                <c:ptCount val="1"/>
                <c:pt idx="0">
                  <c:v>Očekávání T6</c:v>
                </c:pt>
              </c:strCache>
            </c:strRef>
          </c:tx>
          <c:spPr>
            <a:ln w="25400">
              <a:solidFill>
                <a:sysClr val="windowText" lastClr="000000"/>
              </a:solidFill>
              <a:prstDash val="dash"/>
            </a:ln>
          </c:spPr>
          <c:marker>
            <c:symbol val="none"/>
          </c:marker>
          <c:xVal>
            <c:numRef>
              <c:f>'Graf III.1 Box'!$I$10:$I$16</c:f>
              <c:numCache>
                <c:formatCode>m/d/yyyy</c:formatCode>
                <c:ptCount val="7"/>
                <c:pt idx="0">
                  <c:v>43921</c:v>
                </c:pt>
                <c:pt idx="1">
                  <c:v>44012</c:v>
                </c:pt>
                <c:pt idx="2">
                  <c:v>44104</c:v>
                </c:pt>
                <c:pt idx="3">
                  <c:v>44196</c:v>
                </c:pt>
                <c:pt idx="4">
                  <c:v>44286</c:v>
                </c:pt>
                <c:pt idx="5">
                  <c:v>44377</c:v>
                </c:pt>
                <c:pt idx="6">
                  <c:v>44469</c:v>
                </c:pt>
              </c:numCache>
            </c:numRef>
          </c:xVal>
          <c:yVal>
            <c:numRef>
              <c:f>'Graf III.1 Box'!$Q$10:$Q$16</c:f>
              <c:numCache>
                <c:formatCode>0.00</c:formatCode>
                <c:ptCount val="7"/>
                <c:pt idx="0">
                  <c:v>-4.4622298499999999</c:v>
                </c:pt>
                <c:pt idx="1">
                  <c:v>-5.4961499612523603</c:v>
                </c:pt>
                <c:pt idx="2">
                  <c:v>-2.8160668027434523</c:v>
                </c:pt>
                <c:pt idx="3">
                  <c:v>1.540063042898554E-2</c:v>
                </c:pt>
                <c:pt idx="4">
                  <c:v>1.2266806984800618</c:v>
                </c:pt>
                <c:pt idx="5">
                  <c:v>1.9574042809038552</c:v>
                </c:pt>
                <c:pt idx="6">
                  <c:v>2.4545093671350604</c:v>
                </c:pt>
              </c:numCache>
            </c:numRef>
          </c:yVal>
          <c:smooth val="0"/>
          <c:extLst>
            <c:ext xmlns:c16="http://schemas.microsoft.com/office/drawing/2014/chart" uri="{C3380CC4-5D6E-409C-BE32-E72D297353CC}">
              <c16:uniqueId val="{00000006-32F9-4FEC-9D71-D6591639809E}"/>
            </c:ext>
          </c:extLst>
        </c:ser>
        <c:ser>
          <c:idx val="7"/>
          <c:order val="7"/>
          <c:tx>
            <c:strRef>
              <c:f>'Graf III.1 Box'!$R$4</c:f>
              <c:strCache>
                <c:ptCount val="1"/>
                <c:pt idx="0">
                  <c:v>Očekávání T7</c:v>
                </c:pt>
              </c:strCache>
            </c:strRef>
          </c:tx>
          <c:spPr>
            <a:ln w="25400">
              <a:solidFill>
                <a:sysClr val="windowText" lastClr="000000"/>
              </a:solidFill>
              <a:prstDash val="dash"/>
            </a:ln>
          </c:spPr>
          <c:marker>
            <c:symbol val="none"/>
          </c:marker>
          <c:xVal>
            <c:numRef>
              <c:f>'Graf III.1 Box'!$I$11:$I$17</c:f>
              <c:numCache>
                <c:formatCode>m/d/yyyy</c:formatCode>
                <c:ptCount val="7"/>
                <c:pt idx="0">
                  <c:v>44012</c:v>
                </c:pt>
                <c:pt idx="1">
                  <c:v>44104</c:v>
                </c:pt>
                <c:pt idx="2">
                  <c:v>44196</c:v>
                </c:pt>
                <c:pt idx="3">
                  <c:v>44286</c:v>
                </c:pt>
                <c:pt idx="4">
                  <c:v>44377</c:v>
                </c:pt>
                <c:pt idx="5">
                  <c:v>44469</c:v>
                </c:pt>
                <c:pt idx="6">
                  <c:v>44561</c:v>
                </c:pt>
              </c:numCache>
            </c:numRef>
          </c:xVal>
          <c:yVal>
            <c:numRef>
              <c:f>'Graf III.1 Box'!$R$11:$R$17</c:f>
              <c:numCache>
                <c:formatCode>0.00</c:formatCode>
                <c:ptCount val="7"/>
                <c:pt idx="0">
                  <c:v>-5.5553016900000003</c:v>
                </c:pt>
                <c:pt idx="1">
                  <c:v>-5.7712295383615864</c:v>
                </c:pt>
                <c:pt idx="2">
                  <c:v>-1.4415955214930807</c:v>
                </c:pt>
                <c:pt idx="3">
                  <c:v>0.382961516823773</c:v>
                </c:pt>
                <c:pt idx="4">
                  <c:v>1.4574658037191921</c:v>
                </c:pt>
                <c:pt idx="5">
                  <c:v>2.1900181908032841</c:v>
                </c:pt>
                <c:pt idx="6">
                  <c:v>2.6499884732347159</c:v>
                </c:pt>
              </c:numCache>
            </c:numRef>
          </c:yVal>
          <c:smooth val="0"/>
          <c:extLst>
            <c:ext xmlns:c16="http://schemas.microsoft.com/office/drawing/2014/chart" uri="{C3380CC4-5D6E-409C-BE32-E72D297353CC}">
              <c16:uniqueId val="{00000007-32F9-4FEC-9D71-D6591639809E}"/>
            </c:ext>
          </c:extLst>
        </c:ser>
        <c:ser>
          <c:idx val="8"/>
          <c:order val="8"/>
          <c:tx>
            <c:strRef>
              <c:f>'Graf III.1 Box'!$S$4</c:f>
              <c:strCache>
                <c:ptCount val="1"/>
                <c:pt idx="0">
                  <c:v>Očekávání T8</c:v>
                </c:pt>
              </c:strCache>
            </c:strRef>
          </c:tx>
          <c:spPr>
            <a:ln w="25400">
              <a:solidFill>
                <a:sysClr val="windowText" lastClr="000000"/>
              </a:solidFill>
              <a:prstDash val="dash"/>
            </a:ln>
          </c:spPr>
          <c:marker>
            <c:symbol val="none"/>
          </c:marker>
          <c:xVal>
            <c:numRef>
              <c:f>'Graf III.1 Box'!$I$12:$I$18</c:f>
              <c:numCache>
                <c:formatCode>m/d/yyyy</c:formatCode>
                <c:ptCount val="7"/>
                <c:pt idx="0">
                  <c:v>44104</c:v>
                </c:pt>
                <c:pt idx="1">
                  <c:v>44196</c:v>
                </c:pt>
                <c:pt idx="2">
                  <c:v>44286</c:v>
                </c:pt>
                <c:pt idx="3">
                  <c:v>44377</c:v>
                </c:pt>
                <c:pt idx="4">
                  <c:v>44469</c:v>
                </c:pt>
                <c:pt idx="5">
                  <c:v>44561</c:v>
                </c:pt>
                <c:pt idx="6">
                  <c:v>44651</c:v>
                </c:pt>
              </c:numCache>
            </c:numRef>
          </c:xVal>
          <c:yVal>
            <c:numRef>
              <c:f>'Graf III.1 Box'!$S$12:$S$18</c:f>
              <c:numCache>
                <c:formatCode>0.00</c:formatCode>
                <c:ptCount val="7"/>
                <c:pt idx="0">
                  <c:v>-5.7796655499999998</c:v>
                </c:pt>
                <c:pt idx="1">
                  <c:v>-3.6060847033858066</c:v>
                </c:pt>
                <c:pt idx="2">
                  <c:v>-0.87045362695768203</c:v>
                </c:pt>
                <c:pt idx="3">
                  <c:v>0.71476554054374886</c:v>
                </c:pt>
                <c:pt idx="4">
                  <c:v>1.797094510722876</c:v>
                </c:pt>
                <c:pt idx="5">
                  <c:v>2.4720232859591813</c:v>
                </c:pt>
                <c:pt idx="6">
                  <c:v>2.7817597340432454</c:v>
                </c:pt>
              </c:numCache>
            </c:numRef>
          </c:yVal>
          <c:smooth val="0"/>
          <c:extLst>
            <c:ext xmlns:c16="http://schemas.microsoft.com/office/drawing/2014/chart" uri="{C3380CC4-5D6E-409C-BE32-E72D297353CC}">
              <c16:uniqueId val="{00000008-32F9-4FEC-9D71-D6591639809E}"/>
            </c:ext>
          </c:extLst>
        </c:ser>
        <c:ser>
          <c:idx val="9"/>
          <c:order val="9"/>
          <c:tx>
            <c:strRef>
              <c:f>'Graf III.1 Box'!$T$4</c:f>
              <c:strCache>
                <c:ptCount val="1"/>
                <c:pt idx="0">
                  <c:v>Očekávání T9</c:v>
                </c:pt>
              </c:strCache>
            </c:strRef>
          </c:tx>
          <c:spPr>
            <a:ln w="25400">
              <a:solidFill>
                <a:sysClr val="windowText" lastClr="000000"/>
              </a:solidFill>
              <a:prstDash val="dash"/>
            </a:ln>
          </c:spPr>
          <c:marker>
            <c:symbol val="none"/>
          </c:marker>
          <c:xVal>
            <c:numRef>
              <c:f>'Graf III.1 Box'!$I$13:$I$19</c:f>
              <c:numCache>
                <c:formatCode>m/d/yyyy</c:formatCode>
                <c:ptCount val="7"/>
                <c:pt idx="0">
                  <c:v>44196</c:v>
                </c:pt>
                <c:pt idx="1">
                  <c:v>44286</c:v>
                </c:pt>
                <c:pt idx="2">
                  <c:v>44377</c:v>
                </c:pt>
                <c:pt idx="3">
                  <c:v>44469</c:v>
                </c:pt>
                <c:pt idx="4">
                  <c:v>44561</c:v>
                </c:pt>
                <c:pt idx="5">
                  <c:v>44651</c:v>
                </c:pt>
                <c:pt idx="6">
                  <c:v>44742</c:v>
                </c:pt>
              </c:numCache>
            </c:numRef>
          </c:xVal>
          <c:yVal>
            <c:numRef>
              <c:f>'Graf III.1 Box'!$T$13:$T$19</c:f>
              <c:numCache>
                <c:formatCode>0.00</c:formatCode>
                <c:ptCount val="7"/>
                <c:pt idx="0">
                  <c:v>-3.60792753</c:v>
                </c:pt>
                <c:pt idx="1">
                  <c:v>-2.7490055343486466</c:v>
                </c:pt>
                <c:pt idx="2">
                  <c:v>-0.39835408540778472</c:v>
                </c:pt>
                <c:pt idx="3">
                  <c:v>1.2082014114682627</c:v>
                </c:pt>
                <c:pt idx="4">
                  <c:v>2.2052985350541965</c:v>
                </c:pt>
                <c:pt idx="5">
                  <c:v>2.6840804614775222</c:v>
                </c:pt>
                <c:pt idx="6">
                  <c:v>2.8693005796455529</c:v>
                </c:pt>
              </c:numCache>
            </c:numRef>
          </c:yVal>
          <c:smooth val="0"/>
          <c:extLst>
            <c:ext xmlns:c16="http://schemas.microsoft.com/office/drawing/2014/chart" uri="{C3380CC4-5D6E-409C-BE32-E72D297353CC}">
              <c16:uniqueId val="{00000009-32F9-4FEC-9D71-D6591639809E}"/>
            </c:ext>
          </c:extLst>
        </c:ser>
        <c:ser>
          <c:idx val="10"/>
          <c:order val="10"/>
          <c:tx>
            <c:strRef>
              <c:f>'Graf III.1 Box'!$U$4</c:f>
              <c:strCache>
                <c:ptCount val="1"/>
                <c:pt idx="0">
                  <c:v>Očekávání t+6</c:v>
                </c:pt>
              </c:strCache>
            </c:strRef>
          </c:tx>
          <c:spPr>
            <a:ln w="25400">
              <a:solidFill>
                <a:sysClr val="windowText" lastClr="000000"/>
              </a:solidFill>
              <a:prstDash val="dash"/>
            </a:ln>
          </c:spPr>
          <c:marker>
            <c:symbol val="none"/>
          </c:marker>
          <c:xVal>
            <c:numRef>
              <c:f>'Graf III.1 Box'!$I$14:$I$20</c:f>
              <c:numCache>
                <c:formatCode>m/d/yyyy</c:formatCode>
                <c:ptCount val="7"/>
                <c:pt idx="0">
                  <c:v>44286</c:v>
                </c:pt>
                <c:pt idx="1">
                  <c:v>44377</c:v>
                </c:pt>
                <c:pt idx="2">
                  <c:v>44469</c:v>
                </c:pt>
                <c:pt idx="3">
                  <c:v>44561</c:v>
                </c:pt>
                <c:pt idx="4">
                  <c:v>44651</c:v>
                </c:pt>
                <c:pt idx="5">
                  <c:v>44742</c:v>
                </c:pt>
                <c:pt idx="6">
                  <c:v>44834</c:v>
                </c:pt>
              </c:numCache>
            </c:numRef>
          </c:xVal>
          <c:yVal>
            <c:numRef>
              <c:f>'Graf III.1 Box'!$U$14:$U$20</c:f>
              <c:numCache>
                <c:formatCode>0.00</c:formatCode>
                <c:ptCount val="7"/>
                <c:pt idx="0">
                  <c:v>-2.7496314000000002</c:v>
                </c:pt>
                <c:pt idx="1">
                  <c:v>-2.0677290745734713</c:v>
                </c:pt>
                <c:pt idx="2">
                  <c:v>0.32502283095626883</c:v>
                </c:pt>
                <c:pt idx="3">
                  <c:v>1.8052843606822342</c:v>
                </c:pt>
                <c:pt idx="4">
                  <c:v>2.5375882689229936</c:v>
                </c:pt>
                <c:pt idx="5">
                  <c:v>2.8160227656100782</c:v>
                </c:pt>
                <c:pt idx="6">
                  <c:v>2.9217541482698155</c:v>
                </c:pt>
              </c:numCache>
            </c:numRef>
          </c:yVal>
          <c:smooth val="0"/>
          <c:extLst>
            <c:ext xmlns:c16="http://schemas.microsoft.com/office/drawing/2014/chart" uri="{C3380CC4-5D6E-409C-BE32-E72D297353CC}">
              <c16:uniqueId val="{0000000A-32F9-4FEC-9D71-D6591639809E}"/>
            </c:ext>
          </c:extLst>
        </c:ser>
        <c:ser>
          <c:idx val="11"/>
          <c:order val="11"/>
          <c:tx>
            <c:strRef>
              <c:f>'Graf III.1 Box'!$V$4</c:f>
              <c:strCache>
                <c:ptCount val="1"/>
                <c:pt idx="0">
                  <c:v>Očekávání T11</c:v>
                </c:pt>
              </c:strCache>
            </c:strRef>
          </c:tx>
          <c:spPr>
            <a:ln w="25400">
              <a:solidFill>
                <a:sysClr val="windowText" lastClr="000000"/>
              </a:solidFill>
              <a:prstDash val="dash"/>
            </a:ln>
          </c:spPr>
          <c:marker>
            <c:symbol val="none"/>
          </c:marker>
          <c:xVal>
            <c:numRef>
              <c:f>'Graf III.1 Box'!$I$15:$I$21</c:f>
              <c:numCache>
                <c:formatCode>m/d/yyyy</c:formatCode>
                <c:ptCount val="7"/>
                <c:pt idx="0">
                  <c:v>44377</c:v>
                </c:pt>
                <c:pt idx="1">
                  <c:v>44469</c:v>
                </c:pt>
                <c:pt idx="2">
                  <c:v>44561</c:v>
                </c:pt>
                <c:pt idx="3">
                  <c:v>44651</c:v>
                </c:pt>
                <c:pt idx="4">
                  <c:v>44742</c:v>
                </c:pt>
                <c:pt idx="5">
                  <c:v>44834</c:v>
                </c:pt>
                <c:pt idx="6">
                  <c:v>44926</c:v>
                </c:pt>
              </c:numCache>
            </c:numRef>
          </c:xVal>
          <c:yVal>
            <c:numRef>
              <c:f>'Graf III.1 Box'!$V$15:$V$21</c:f>
              <c:numCache>
                <c:formatCode>0.00</c:formatCode>
                <c:ptCount val="7"/>
                <c:pt idx="0">
                  <c:v>-2.0680121599999999</c:v>
                </c:pt>
                <c:pt idx="1">
                  <c:v>-0.99967176228192656</c:v>
                </c:pt>
                <c:pt idx="2">
                  <c:v>1.2052962883922689</c:v>
                </c:pt>
                <c:pt idx="3">
                  <c:v>2.3178621345820836</c:v>
                </c:pt>
                <c:pt idx="4">
                  <c:v>2.7361104650293413</c:v>
                </c:pt>
                <c:pt idx="5">
                  <c:v>2.8751502206359509</c:v>
                </c:pt>
                <c:pt idx="6">
                  <c:v>2.8716412211353584</c:v>
                </c:pt>
              </c:numCache>
            </c:numRef>
          </c:yVal>
          <c:smooth val="0"/>
          <c:extLst>
            <c:ext xmlns:c16="http://schemas.microsoft.com/office/drawing/2014/chart" uri="{C3380CC4-5D6E-409C-BE32-E72D297353CC}">
              <c16:uniqueId val="{0000000B-32F9-4FEC-9D71-D6591639809E}"/>
            </c:ext>
          </c:extLst>
        </c:ser>
        <c:ser>
          <c:idx val="12"/>
          <c:order val="12"/>
          <c:tx>
            <c:strRef>
              <c:f>'Graf III.1 Box'!$W$4</c:f>
              <c:strCache>
                <c:ptCount val="1"/>
                <c:pt idx="0">
                  <c:v>Očekávání T12</c:v>
                </c:pt>
              </c:strCache>
            </c:strRef>
          </c:tx>
          <c:spPr>
            <a:ln w="25400">
              <a:solidFill>
                <a:sysClr val="windowText" lastClr="000000"/>
              </a:solidFill>
              <a:prstDash val="dash"/>
            </a:ln>
          </c:spPr>
          <c:marker>
            <c:symbol val="none"/>
          </c:marker>
          <c:xVal>
            <c:numRef>
              <c:f>'Graf III.1 Box'!$I$16:$I$22</c:f>
              <c:numCache>
                <c:formatCode>m/d/yyyy</c:formatCode>
                <c:ptCount val="7"/>
                <c:pt idx="0">
                  <c:v>44469</c:v>
                </c:pt>
                <c:pt idx="1">
                  <c:v>44561</c:v>
                </c:pt>
                <c:pt idx="2">
                  <c:v>44651</c:v>
                </c:pt>
                <c:pt idx="3">
                  <c:v>44742</c:v>
                </c:pt>
                <c:pt idx="4">
                  <c:v>44834</c:v>
                </c:pt>
                <c:pt idx="5">
                  <c:v>44926</c:v>
                </c:pt>
                <c:pt idx="6">
                  <c:v>45016</c:v>
                </c:pt>
              </c:numCache>
            </c:numRef>
          </c:xVal>
          <c:yVal>
            <c:numRef>
              <c:f>'Graf III.1 Box'!$W$16:$W$22</c:f>
              <c:numCache>
                <c:formatCode>0.00</c:formatCode>
                <c:ptCount val="7"/>
                <c:pt idx="0">
                  <c:v>-0.99982515699999996</c:v>
                </c:pt>
                <c:pt idx="1">
                  <c:v>0.30533132438196886</c:v>
                </c:pt>
                <c:pt idx="2">
                  <c:v>1.988279211659123</c:v>
                </c:pt>
                <c:pt idx="3">
                  <c:v>2.6162442976209901</c:v>
                </c:pt>
                <c:pt idx="4">
                  <c:v>2.8052456608741698</c:v>
                </c:pt>
                <c:pt idx="5">
                  <c:v>2.7804090981117917</c:v>
                </c:pt>
                <c:pt idx="6">
                  <c:v>2.8635725147391606</c:v>
                </c:pt>
              </c:numCache>
            </c:numRef>
          </c:yVal>
          <c:smooth val="0"/>
          <c:extLst>
            <c:ext xmlns:c16="http://schemas.microsoft.com/office/drawing/2014/chart" uri="{C3380CC4-5D6E-409C-BE32-E72D297353CC}">
              <c16:uniqueId val="{0000000C-32F9-4FEC-9D71-D6591639809E}"/>
            </c:ext>
          </c:extLst>
        </c:ser>
        <c:ser>
          <c:idx val="13"/>
          <c:order val="13"/>
          <c:tx>
            <c:strRef>
              <c:f>'Graf III.1 Box'!$X$4</c:f>
              <c:strCache>
                <c:ptCount val="1"/>
                <c:pt idx="0">
                  <c:v>Očekávání T13</c:v>
                </c:pt>
              </c:strCache>
            </c:strRef>
          </c:tx>
          <c:spPr>
            <a:ln w="25400">
              <a:solidFill>
                <a:sysClr val="windowText" lastClr="000000"/>
              </a:solidFill>
              <a:prstDash val="dash"/>
            </a:ln>
          </c:spPr>
          <c:marker>
            <c:symbol val="none"/>
          </c:marker>
          <c:xVal>
            <c:numRef>
              <c:f>'Graf III.1 Box'!$I$17:$I$23</c:f>
              <c:numCache>
                <c:formatCode>m/d/yyyy</c:formatCode>
                <c:ptCount val="7"/>
                <c:pt idx="0">
                  <c:v>44561</c:v>
                </c:pt>
                <c:pt idx="1">
                  <c:v>44651</c:v>
                </c:pt>
                <c:pt idx="2">
                  <c:v>44742</c:v>
                </c:pt>
                <c:pt idx="3">
                  <c:v>44834</c:v>
                </c:pt>
                <c:pt idx="4">
                  <c:v>44926</c:v>
                </c:pt>
                <c:pt idx="5">
                  <c:v>45016</c:v>
                </c:pt>
                <c:pt idx="6">
                  <c:v>45107</c:v>
                </c:pt>
              </c:numCache>
            </c:numRef>
          </c:xVal>
          <c:yVal>
            <c:numRef>
              <c:f>'Graf III.1 Box'!$X$17:$X$23</c:f>
              <c:numCache>
                <c:formatCode>0.00</c:formatCode>
                <c:ptCount val="7"/>
                <c:pt idx="0">
                  <c:v>0.305242238</c:v>
                </c:pt>
                <c:pt idx="1">
                  <c:v>1.4939081122885614</c:v>
                </c:pt>
                <c:pt idx="2">
                  <c:v>2.436446241236697</c:v>
                </c:pt>
                <c:pt idx="3">
                  <c:v>2.7003895179831598</c:v>
                </c:pt>
                <c:pt idx="4">
                  <c:v>2.6435618229038651</c:v>
                </c:pt>
                <c:pt idx="5">
                  <c:v>2.7539534720534609</c:v>
                </c:pt>
                <c:pt idx="6">
                  <c:v>2.8785741617697376</c:v>
                </c:pt>
              </c:numCache>
            </c:numRef>
          </c:yVal>
          <c:smooth val="0"/>
          <c:extLst>
            <c:ext xmlns:c16="http://schemas.microsoft.com/office/drawing/2014/chart" uri="{C3380CC4-5D6E-409C-BE32-E72D297353CC}">
              <c16:uniqueId val="{0000000D-32F9-4FEC-9D71-D6591639809E}"/>
            </c:ext>
          </c:extLst>
        </c:ser>
        <c:ser>
          <c:idx val="14"/>
          <c:order val="14"/>
          <c:tx>
            <c:strRef>
              <c:f>'Graf III.1 Box'!$Y$4</c:f>
              <c:strCache>
                <c:ptCount val="1"/>
                <c:pt idx="0">
                  <c:v>Očekávání T14</c:v>
                </c:pt>
              </c:strCache>
            </c:strRef>
          </c:tx>
          <c:spPr>
            <a:ln w="25400">
              <a:solidFill>
                <a:sysClr val="windowText" lastClr="000000"/>
              </a:solidFill>
              <a:prstDash val="dash"/>
            </a:ln>
          </c:spPr>
          <c:marker>
            <c:symbol val="none"/>
          </c:marker>
          <c:xVal>
            <c:numRef>
              <c:f>'Graf III.1 Box'!$I$18:$I$24</c:f>
              <c:numCache>
                <c:formatCode>m/d/yyyy</c:formatCode>
                <c:ptCount val="7"/>
                <c:pt idx="0">
                  <c:v>44651</c:v>
                </c:pt>
                <c:pt idx="1">
                  <c:v>44742</c:v>
                </c:pt>
                <c:pt idx="2">
                  <c:v>44834</c:v>
                </c:pt>
                <c:pt idx="3">
                  <c:v>44926</c:v>
                </c:pt>
                <c:pt idx="4">
                  <c:v>45016</c:v>
                </c:pt>
                <c:pt idx="5">
                  <c:v>45107</c:v>
                </c:pt>
                <c:pt idx="6">
                  <c:v>45199</c:v>
                </c:pt>
              </c:numCache>
            </c:numRef>
          </c:xVal>
          <c:yVal>
            <c:numRef>
              <c:f>'Graf III.1 Box'!$Y$18:$Y$24</c:f>
              <c:numCache>
                <c:formatCode>0.00</c:formatCode>
                <c:ptCount val="7"/>
                <c:pt idx="0">
                  <c:v>1.4938614299999999</c:v>
                </c:pt>
                <c:pt idx="1">
                  <c:v>2.166749495029427</c:v>
                </c:pt>
                <c:pt idx="2">
                  <c:v>2.5431055009796228</c:v>
                </c:pt>
                <c:pt idx="3">
                  <c:v>2.4382911676303487</c:v>
                </c:pt>
                <c:pt idx="4">
                  <c:v>2.5895251143213813</c:v>
                </c:pt>
                <c:pt idx="5">
                  <c:v>2.7797429560881204</c:v>
                </c:pt>
                <c:pt idx="6">
                  <c:v>2.8517081960945019</c:v>
                </c:pt>
              </c:numCache>
            </c:numRef>
          </c:yVal>
          <c:smooth val="0"/>
          <c:extLst>
            <c:ext xmlns:c16="http://schemas.microsoft.com/office/drawing/2014/chart" uri="{C3380CC4-5D6E-409C-BE32-E72D297353CC}">
              <c16:uniqueId val="{0000000E-32F9-4FEC-9D71-D6591639809E}"/>
            </c:ext>
          </c:extLst>
        </c:ser>
        <c:ser>
          <c:idx val="15"/>
          <c:order val="15"/>
          <c:tx>
            <c:strRef>
              <c:f>'Graf III.1 Box'!$Z$4</c:f>
              <c:strCache>
                <c:ptCount val="1"/>
                <c:pt idx="0">
                  <c:v>Očekávání T15</c:v>
                </c:pt>
              </c:strCache>
            </c:strRef>
          </c:tx>
          <c:spPr>
            <a:ln w="25400">
              <a:solidFill>
                <a:sysClr val="windowText" lastClr="000000"/>
              </a:solidFill>
              <a:prstDash val="dash"/>
            </a:ln>
          </c:spPr>
          <c:marker>
            <c:symbol val="none"/>
          </c:marker>
          <c:xVal>
            <c:numRef>
              <c:f>'Graf III.1 Box'!$I$19:$I$25</c:f>
              <c:numCache>
                <c:formatCode>m/d/yyyy</c:formatCode>
                <c:ptCount val="7"/>
                <c:pt idx="0">
                  <c:v>44742</c:v>
                </c:pt>
                <c:pt idx="1">
                  <c:v>44834</c:v>
                </c:pt>
                <c:pt idx="2">
                  <c:v>44926</c:v>
                </c:pt>
                <c:pt idx="3">
                  <c:v>45016</c:v>
                </c:pt>
                <c:pt idx="4">
                  <c:v>45107</c:v>
                </c:pt>
                <c:pt idx="5">
                  <c:v>45199</c:v>
                </c:pt>
                <c:pt idx="6">
                  <c:v>45291</c:v>
                </c:pt>
              </c:numCache>
            </c:numRef>
          </c:xVal>
          <c:yVal>
            <c:numRef>
              <c:f>'Graf III.1 Box'!$Z$19:$Z$25</c:f>
              <c:numCache>
                <c:formatCode>0.00</c:formatCode>
                <c:ptCount val="7"/>
                <c:pt idx="0">
                  <c:v>2.1667245099999999</c:v>
                </c:pt>
                <c:pt idx="1">
                  <c:v>2.3071788991721713</c:v>
                </c:pt>
                <c:pt idx="2">
                  <c:v>2.1303844325907644</c:v>
                </c:pt>
                <c:pt idx="3">
                  <c:v>2.3428819752436394</c:v>
                </c:pt>
                <c:pt idx="4">
                  <c:v>2.6314957854396699</c:v>
                </c:pt>
                <c:pt idx="5">
                  <c:v>2.7634569084590206</c:v>
                </c:pt>
                <c:pt idx="6">
                  <c:v>2.8284564104246961</c:v>
                </c:pt>
              </c:numCache>
            </c:numRef>
          </c:yVal>
          <c:smooth val="0"/>
          <c:extLst>
            <c:ext xmlns:c16="http://schemas.microsoft.com/office/drawing/2014/chart" uri="{C3380CC4-5D6E-409C-BE32-E72D297353CC}">
              <c16:uniqueId val="{0000000F-32F9-4FEC-9D71-D6591639809E}"/>
            </c:ext>
          </c:extLst>
        </c:ser>
        <c:ser>
          <c:idx val="16"/>
          <c:order val="16"/>
          <c:tx>
            <c:strRef>
              <c:f>'Graf III.1 Box'!$AA$4</c:f>
              <c:strCache>
                <c:ptCount val="1"/>
                <c:pt idx="0">
                  <c:v>Očekávání T16</c:v>
                </c:pt>
              </c:strCache>
            </c:strRef>
          </c:tx>
          <c:spPr>
            <a:ln w="25400">
              <a:solidFill>
                <a:sysClr val="windowText" lastClr="000000"/>
              </a:solidFill>
              <a:prstDash val="dash"/>
            </a:ln>
          </c:spPr>
          <c:marker>
            <c:symbol val="none"/>
          </c:marker>
          <c:xVal>
            <c:numRef>
              <c:f>'Graf III.1 Box'!$I$20:$I$25</c:f>
              <c:numCache>
                <c:formatCode>m/d/yyyy</c:formatCode>
                <c:ptCount val="6"/>
                <c:pt idx="0">
                  <c:v>44834</c:v>
                </c:pt>
                <c:pt idx="1">
                  <c:v>44926</c:v>
                </c:pt>
                <c:pt idx="2">
                  <c:v>45016</c:v>
                </c:pt>
                <c:pt idx="3">
                  <c:v>45107</c:v>
                </c:pt>
                <c:pt idx="4">
                  <c:v>45199</c:v>
                </c:pt>
                <c:pt idx="5">
                  <c:v>45291</c:v>
                </c:pt>
              </c:numCache>
            </c:numRef>
          </c:xVal>
          <c:yVal>
            <c:numRef>
              <c:f>'Graf III.1 Box'!$AA$20:$AA$25</c:f>
              <c:numCache>
                <c:formatCode>0.00</c:formatCode>
                <c:ptCount val="6"/>
                <c:pt idx="0">
                  <c:v>2.3071579</c:v>
                </c:pt>
                <c:pt idx="1">
                  <c:v>1.6685223814502272</c:v>
                </c:pt>
                <c:pt idx="2">
                  <c:v>1.9729157057512166</c:v>
                </c:pt>
                <c:pt idx="3">
                  <c:v>2.409124091287957</c:v>
                </c:pt>
                <c:pt idx="4">
                  <c:v>2.6310794185094197</c:v>
                </c:pt>
                <c:pt idx="5">
                  <c:v>2.7621760904392971</c:v>
                </c:pt>
              </c:numCache>
            </c:numRef>
          </c:yVal>
          <c:smooth val="0"/>
          <c:extLst>
            <c:ext xmlns:c16="http://schemas.microsoft.com/office/drawing/2014/chart" uri="{C3380CC4-5D6E-409C-BE32-E72D297353CC}">
              <c16:uniqueId val="{00000010-32F9-4FEC-9D71-D6591639809E}"/>
            </c:ext>
          </c:extLst>
        </c:ser>
        <c:ser>
          <c:idx val="17"/>
          <c:order val="17"/>
          <c:tx>
            <c:strRef>
              <c:f>'Graf III.1 Box'!$AB$4</c:f>
              <c:strCache>
                <c:ptCount val="1"/>
                <c:pt idx="0">
                  <c:v>Očekávání T17</c:v>
                </c:pt>
              </c:strCache>
            </c:strRef>
          </c:tx>
          <c:spPr>
            <a:ln w="25400">
              <a:solidFill>
                <a:sysClr val="windowText" lastClr="000000"/>
              </a:solidFill>
              <a:prstDash val="dash"/>
            </a:ln>
          </c:spPr>
          <c:marker>
            <c:symbol val="none"/>
          </c:marker>
          <c:xVal>
            <c:numRef>
              <c:f>'Graf III.1 Box'!$I$21:$I$25</c:f>
              <c:numCache>
                <c:formatCode>m/d/yyyy</c:formatCode>
                <c:ptCount val="5"/>
                <c:pt idx="0">
                  <c:v>44926</c:v>
                </c:pt>
                <c:pt idx="1">
                  <c:v>45016</c:v>
                </c:pt>
                <c:pt idx="2">
                  <c:v>45107</c:v>
                </c:pt>
                <c:pt idx="3">
                  <c:v>45199</c:v>
                </c:pt>
                <c:pt idx="4">
                  <c:v>45291</c:v>
                </c:pt>
              </c:numCache>
            </c:numRef>
          </c:xVal>
          <c:yVal>
            <c:numRef>
              <c:f>'Graf III.1 Box'!$AB$21:$AB$25</c:f>
              <c:numCache>
                <c:formatCode>0.00</c:formatCode>
                <c:ptCount val="5"/>
                <c:pt idx="0">
                  <c:v>1.66848434</c:v>
                </c:pt>
                <c:pt idx="1">
                  <c:v>1.4179651156602993</c:v>
                </c:pt>
                <c:pt idx="2">
                  <c:v>2.0755658372927579</c:v>
                </c:pt>
                <c:pt idx="3">
                  <c:v>2.4325127592756646</c:v>
                </c:pt>
                <c:pt idx="4">
                  <c:v>2.662755398012997</c:v>
                </c:pt>
              </c:numCache>
            </c:numRef>
          </c:yVal>
          <c:smooth val="0"/>
          <c:extLst>
            <c:ext xmlns:c16="http://schemas.microsoft.com/office/drawing/2014/chart" uri="{C3380CC4-5D6E-409C-BE32-E72D297353CC}">
              <c16:uniqueId val="{00000011-32F9-4FEC-9D71-D6591639809E}"/>
            </c:ext>
          </c:extLst>
        </c:ser>
        <c:ser>
          <c:idx val="18"/>
          <c:order val="18"/>
          <c:tx>
            <c:strRef>
              <c:f>'Graf III.1 Box'!$AC$4</c:f>
              <c:strCache>
                <c:ptCount val="1"/>
                <c:pt idx="0">
                  <c:v>Očekávání T18</c:v>
                </c:pt>
              </c:strCache>
            </c:strRef>
          </c:tx>
          <c:spPr>
            <a:ln w="25400">
              <a:solidFill>
                <a:sysClr val="windowText" lastClr="000000"/>
              </a:solidFill>
              <a:prstDash val="dash"/>
            </a:ln>
          </c:spPr>
          <c:marker>
            <c:symbol val="none"/>
          </c:marker>
          <c:xVal>
            <c:numRef>
              <c:f>'Graf III.1 Box'!$I$22:$I$25</c:f>
              <c:numCache>
                <c:formatCode>m/d/yyyy</c:formatCode>
                <c:ptCount val="4"/>
                <c:pt idx="0">
                  <c:v>45016</c:v>
                </c:pt>
                <c:pt idx="1">
                  <c:v>45107</c:v>
                </c:pt>
                <c:pt idx="2">
                  <c:v>45199</c:v>
                </c:pt>
                <c:pt idx="3">
                  <c:v>45291</c:v>
                </c:pt>
              </c:numCache>
            </c:numRef>
          </c:xVal>
          <c:yVal>
            <c:numRef>
              <c:f>'Graf III.1 Box'!$AC$22:$AC$25</c:f>
              <c:numCache>
                <c:formatCode>0.00</c:formatCode>
                <c:ptCount val="4"/>
                <c:pt idx="0">
                  <c:v>1.41792305</c:v>
                </c:pt>
                <c:pt idx="1">
                  <c:v>1.5752281904552563</c:v>
                </c:pt>
                <c:pt idx="2">
                  <c:v>2.1346626121681345</c:v>
                </c:pt>
                <c:pt idx="3">
                  <c:v>2.5136242801356197</c:v>
                </c:pt>
              </c:numCache>
            </c:numRef>
          </c:yVal>
          <c:smooth val="0"/>
          <c:extLst>
            <c:ext xmlns:c16="http://schemas.microsoft.com/office/drawing/2014/chart" uri="{C3380CC4-5D6E-409C-BE32-E72D297353CC}">
              <c16:uniqueId val="{00000012-32F9-4FEC-9D71-D6591639809E}"/>
            </c:ext>
          </c:extLst>
        </c:ser>
        <c:ser>
          <c:idx val="19"/>
          <c:order val="19"/>
          <c:tx>
            <c:strRef>
              <c:f>'Graf III.1 Box'!$AD$4</c:f>
              <c:strCache>
                <c:ptCount val="1"/>
                <c:pt idx="0">
                  <c:v>Očekávání T19</c:v>
                </c:pt>
              </c:strCache>
            </c:strRef>
          </c:tx>
          <c:spPr>
            <a:ln w="25400">
              <a:solidFill>
                <a:sysClr val="windowText" lastClr="000000"/>
              </a:solidFill>
              <a:prstDash val="dash"/>
            </a:ln>
          </c:spPr>
          <c:marker>
            <c:symbol val="none"/>
          </c:marker>
          <c:xVal>
            <c:numRef>
              <c:f>'Graf III.1 Box'!$I$23:$I$25</c:f>
              <c:numCache>
                <c:formatCode>m/d/yyyy</c:formatCode>
                <c:ptCount val="3"/>
                <c:pt idx="0">
                  <c:v>45107</c:v>
                </c:pt>
                <c:pt idx="1">
                  <c:v>45199</c:v>
                </c:pt>
                <c:pt idx="2">
                  <c:v>45291</c:v>
                </c:pt>
              </c:numCache>
            </c:numRef>
          </c:xVal>
          <c:yVal>
            <c:numRef>
              <c:f>'Graf III.1 Box'!$AD$23:$AD$25</c:f>
              <c:numCache>
                <c:formatCode>0.00</c:formatCode>
                <c:ptCount val="3"/>
                <c:pt idx="0">
                  <c:v>1.57519272</c:v>
                </c:pt>
                <c:pt idx="1">
                  <c:v>1.687887415869961</c:v>
                </c:pt>
                <c:pt idx="2">
                  <c:v>2.2899276155179686</c:v>
                </c:pt>
              </c:numCache>
            </c:numRef>
          </c:yVal>
          <c:smooth val="0"/>
          <c:extLst>
            <c:ext xmlns:c16="http://schemas.microsoft.com/office/drawing/2014/chart" uri="{C3380CC4-5D6E-409C-BE32-E72D297353CC}">
              <c16:uniqueId val="{00000013-32F9-4FEC-9D71-D6591639809E}"/>
            </c:ext>
          </c:extLst>
        </c:ser>
        <c:ser>
          <c:idx val="20"/>
          <c:order val="20"/>
          <c:tx>
            <c:strRef>
              <c:f>'Graf III.1 Box'!$AE$4</c:f>
              <c:strCache>
                <c:ptCount val="1"/>
                <c:pt idx="0">
                  <c:v>Očekávání T20</c:v>
                </c:pt>
              </c:strCache>
            </c:strRef>
          </c:tx>
          <c:spPr>
            <a:ln w="25400">
              <a:solidFill>
                <a:sysClr val="windowText" lastClr="000000"/>
              </a:solidFill>
              <a:prstDash val="dash"/>
            </a:ln>
          </c:spPr>
          <c:marker>
            <c:symbol val="none"/>
          </c:marker>
          <c:xVal>
            <c:numRef>
              <c:f>'Graf III.1 Box'!$I$24:$I$25</c:f>
              <c:numCache>
                <c:formatCode>m/d/yyyy</c:formatCode>
                <c:ptCount val="2"/>
                <c:pt idx="0">
                  <c:v>45199</c:v>
                </c:pt>
                <c:pt idx="1">
                  <c:v>45291</c:v>
                </c:pt>
              </c:numCache>
            </c:numRef>
          </c:xVal>
          <c:yVal>
            <c:numRef>
              <c:f>'Graf III.1 Box'!$AE$24:$AE$25</c:f>
              <c:numCache>
                <c:formatCode>0.00</c:formatCode>
                <c:ptCount val="2"/>
                <c:pt idx="0">
                  <c:v>1.68785718</c:v>
                </c:pt>
                <c:pt idx="1">
                  <c:v>1.9543826131819735</c:v>
                </c:pt>
              </c:numCache>
            </c:numRef>
          </c:yVal>
          <c:smooth val="0"/>
          <c:extLst>
            <c:ext xmlns:c16="http://schemas.microsoft.com/office/drawing/2014/chart" uri="{C3380CC4-5D6E-409C-BE32-E72D297353CC}">
              <c16:uniqueId val="{00000014-32F9-4FEC-9D71-D6591639809E}"/>
            </c:ext>
          </c:extLst>
        </c:ser>
        <c:dLbls>
          <c:showLegendKey val="0"/>
          <c:showVal val="0"/>
          <c:showCatName val="0"/>
          <c:showSerName val="0"/>
          <c:showPercent val="0"/>
          <c:showBubbleSize val="0"/>
        </c:dLbls>
        <c:axId val="146253312"/>
        <c:axId val="146254848"/>
      </c:scatterChart>
      <c:valAx>
        <c:axId val="146253312"/>
        <c:scaling>
          <c:orientation val="minMax"/>
          <c:max val="45291"/>
          <c:min val="43465"/>
        </c:scaling>
        <c:delete val="0"/>
        <c:axPos val="b"/>
        <c:numFmt formatCode="mm\/yy" sourceLinked="0"/>
        <c:majorTickMark val="none"/>
        <c:minorTickMark val="none"/>
        <c:tickLblPos val="low"/>
        <c:spPr>
          <a:noFill/>
          <a:ln w="6350">
            <a:solidFill>
              <a:srgbClr val="000000"/>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6254848"/>
        <c:crosses val="autoZero"/>
        <c:crossBetween val="midCat"/>
        <c:majorUnit val="365"/>
      </c:valAx>
      <c:valAx>
        <c:axId val="146254848"/>
        <c:scaling>
          <c:orientation val="minMax"/>
          <c:min val="-6"/>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6253312"/>
        <c:crosses val="autoZero"/>
        <c:crossBetween val="midCat"/>
        <c:majorUnit val="2"/>
      </c:valAx>
      <c:spPr>
        <a:noFill/>
        <a:ln w="25400">
          <a:noFill/>
        </a:ln>
        <a:effectLst/>
      </c:spPr>
    </c:plotArea>
    <c:legend>
      <c:legendPos val="b"/>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ayout>
        <c:manualLayout>
          <c:xMode val="edge"/>
          <c:yMode val="edge"/>
          <c:x val="6.6433566433566432E-2"/>
          <c:y val="0.87459086792521479"/>
          <c:w val="0.70473955178679593"/>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a:noFill/>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61285171521392"/>
          <c:y val="2.7095174773020765E-2"/>
          <c:w val="0.64590826496338305"/>
          <c:h val="0.70068121963031693"/>
        </c:manualLayout>
      </c:layout>
      <c:barChart>
        <c:barDir val="bar"/>
        <c:grouping val="stacked"/>
        <c:varyColors val="0"/>
        <c:ser>
          <c:idx val="0"/>
          <c:order val="0"/>
          <c:tx>
            <c:strRef>
              <c:f>'Graf III.1'!$M$5</c:f>
              <c:strCache>
                <c:ptCount val="1"/>
                <c:pt idx="0">
                  <c:v>Prům. meziroční změna 2014–2018</c:v>
                </c:pt>
              </c:strCache>
            </c:strRef>
          </c:tx>
          <c:spPr>
            <a:solidFill>
              <a:schemeClr val="bg1">
                <a:lumMod val="85000"/>
              </a:schemeClr>
            </a:solidFill>
            <a:ln w="15875">
              <a:solidFill>
                <a:sysClr val="windowText" lastClr="000000"/>
              </a:solidFill>
            </a:ln>
          </c:spPr>
          <c:invertIfNegative val="0"/>
          <c:cat>
            <c:strRef>
              <c:f>'Graf III.1'!$J$6:$J$10</c:f>
              <c:strCache>
                <c:ptCount val="5"/>
                <c:pt idx="0">
                  <c:v>NPFA</c:v>
                </c:pt>
                <c:pt idx="1">
                  <c:v>Investiční fondy</c:v>
                </c:pt>
                <c:pt idx="2">
                  <c:v>Penzijní fondy</c:v>
                </c:pt>
                <c:pt idx="3">
                  <c:v>Pojišťovny</c:v>
                </c:pt>
                <c:pt idx="4">
                  <c:v>Banky</c:v>
                </c:pt>
              </c:strCache>
            </c:strRef>
          </c:cat>
          <c:val>
            <c:numRef>
              <c:f>'Graf III.1'!$M$6:$M$10</c:f>
              <c:numCache>
                <c:formatCode>0.00</c:formatCode>
                <c:ptCount val="5"/>
                <c:pt idx="0">
                  <c:v>4.7308847014286837</c:v>
                </c:pt>
                <c:pt idx="1">
                  <c:v>8.5231652250571379</c:v>
                </c:pt>
                <c:pt idx="2">
                  <c:v>14.839691697822644</c:v>
                </c:pt>
                <c:pt idx="3">
                  <c:v>1.6095046544168268</c:v>
                </c:pt>
                <c:pt idx="4">
                  <c:v>8.2159955903258197</c:v>
                </c:pt>
              </c:numCache>
            </c:numRef>
          </c:val>
          <c:extLst>
            <c:ext xmlns:c16="http://schemas.microsoft.com/office/drawing/2014/chart" uri="{C3380CC4-5D6E-409C-BE32-E72D297353CC}">
              <c16:uniqueId val="{00000000-7F58-4F8F-8A6F-FABB65565C87}"/>
            </c:ext>
          </c:extLst>
        </c:ser>
        <c:dLbls>
          <c:showLegendKey val="0"/>
          <c:showVal val="0"/>
          <c:showCatName val="0"/>
          <c:showSerName val="0"/>
          <c:showPercent val="0"/>
          <c:showBubbleSize val="0"/>
        </c:dLbls>
        <c:gapWidth val="57"/>
        <c:overlap val="100"/>
        <c:axId val="139453184"/>
        <c:axId val="139454720"/>
      </c:barChart>
      <c:barChart>
        <c:barDir val="bar"/>
        <c:grouping val="clustered"/>
        <c:varyColors val="0"/>
        <c:ser>
          <c:idx val="3"/>
          <c:order val="1"/>
          <c:tx>
            <c:strRef>
              <c:f>'Graf III.1'!$K$5</c:f>
              <c:strCache>
                <c:ptCount val="1"/>
                <c:pt idx="0">
                  <c:v>Meziroční změna 4Q 2018</c:v>
                </c:pt>
              </c:strCache>
            </c:strRef>
          </c:tx>
          <c:spPr>
            <a:solidFill>
              <a:srgbClr val="E96041"/>
            </a:solidFill>
            <a:ln w="25400">
              <a:noFill/>
            </a:ln>
          </c:spPr>
          <c:invertIfNegative val="0"/>
          <c:cat>
            <c:strRef>
              <c:f>'Graf III.1'!$J$6:$J$10</c:f>
              <c:strCache>
                <c:ptCount val="5"/>
                <c:pt idx="0">
                  <c:v>NPFA</c:v>
                </c:pt>
                <c:pt idx="1">
                  <c:v>Investiční fondy</c:v>
                </c:pt>
                <c:pt idx="2">
                  <c:v>Penzijní fondy</c:v>
                </c:pt>
                <c:pt idx="3">
                  <c:v>Pojišťovny</c:v>
                </c:pt>
                <c:pt idx="4">
                  <c:v>Banky</c:v>
                </c:pt>
              </c:strCache>
            </c:strRef>
          </c:cat>
          <c:val>
            <c:numRef>
              <c:f>'Graf III.1'!$K$6:$K$10</c:f>
              <c:numCache>
                <c:formatCode>0.00</c:formatCode>
                <c:ptCount val="5"/>
                <c:pt idx="0">
                  <c:v>3.5416677081584913</c:v>
                </c:pt>
                <c:pt idx="1">
                  <c:v>5.5952469306895125</c:v>
                </c:pt>
                <c:pt idx="2">
                  <c:v>4.9877367516991233</c:v>
                </c:pt>
                <c:pt idx="3">
                  <c:v>1.5368666402029163</c:v>
                </c:pt>
                <c:pt idx="4">
                  <c:v>3.9004757936431655</c:v>
                </c:pt>
              </c:numCache>
            </c:numRef>
          </c:val>
          <c:extLst>
            <c:ext xmlns:c16="http://schemas.microsoft.com/office/drawing/2014/chart" uri="{C3380CC4-5D6E-409C-BE32-E72D297353CC}">
              <c16:uniqueId val="{00000001-7F58-4F8F-8A6F-FABB65565C87}"/>
            </c:ext>
          </c:extLst>
        </c:ser>
        <c:ser>
          <c:idx val="2"/>
          <c:order val="2"/>
          <c:tx>
            <c:strRef>
              <c:f>'Graf III.1'!$L$5</c:f>
              <c:strCache>
                <c:ptCount val="1"/>
                <c:pt idx="0">
                  <c:v>Meziroční změna 4Q 2017</c:v>
                </c:pt>
              </c:strCache>
            </c:strRef>
          </c:tx>
          <c:spPr>
            <a:solidFill>
              <a:srgbClr val="00A43D"/>
            </a:solidFill>
            <a:ln w="25400">
              <a:noFill/>
            </a:ln>
          </c:spPr>
          <c:invertIfNegative val="0"/>
          <c:cat>
            <c:strRef>
              <c:f>'Graf III.1'!$J$6:$J$10</c:f>
              <c:strCache>
                <c:ptCount val="5"/>
                <c:pt idx="0">
                  <c:v>NPFA</c:v>
                </c:pt>
                <c:pt idx="1">
                  <c:v>Investiční fondy</c:v>
                </c:pt>
                <c:pt idx="2">
                  <c:v>Penzijní fondy</c:v>
                </c:pt>
                <c:pt idx="3">
                  <c:v>Pojišťovny</c:v>
                </c:pt>
                <c:pt idx="4">
                  <c:v>Banky</c:v>
                </c:pt>
              </c:strCache>
            </c:strRef>
          </c:cat>
          <c:val>
            <c:numRef>
              <c:f>'Graf III.1'!$L$6:$L$10</c:f>
              <c:numCache>
                <c:formatCode>0.00</c:formatCode>
                <c:ptCount val="5"/>
                <c:pt idx="0">
                  <c:v>7.5548057484853492</c:v>
                </c:pt>
                <c:pt idx="1">
                  <c:v>10.764526984963553</c:v>
                </c:pt>
                <c:pt idx="2">
                  <c:v>20.132637961401102</c:v>
                </c:pt>
                <c:pt idx="3">
                  <c:v>3.8881954529640828</c:v>
                </c:pt>
                <c:pt idx="4">
                  <c:v>17.555595366053069</c:v>
                </c:pt>
              </c:numCache>
            </c:numRef>
          </c:val>
          <c:extLst>
            <c:ext xmlns:c16="http://schemas.microsoft.com/office/drawing/2014/chart" uri="{C3380CC4-5D6E-409C-BE32-E72D297353CC}">
              <c16:uniqueId val="{00000002-7F58-4F8F-8A6F-FABB65565C87}"/>
            </c:ext>
          </c:extLst>
        </c:ser>
        <c:dLbls>
          <c:showLegendKey val="0"/>
          <c:showVal val="0"/>
          <c:showCatName val="0"/>
          <c:showSerName val="0"/>
          <c:showPercent val="0"/>
          <c:showBubbleSize val="0"/>
        </c:dLbls>
        <c:gapWidth val="250"/>
        <c:axId val="139456512"/>
        <c:axId val="139458048"/>
      </c:barChart>
      <c:catAx>
        <c:axId val="139453184"/>
        <c:scaling>
          <c:orientation val="minMax"/>
        </c:scaling>
        <c:delete val="0"/>
        <c:axPos val="l"/>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454720"/>
        <c:crosses val="autoZero"/>
        <c:auto val="1"/>
        <c:lblAlgn val="ctr"/>
        <c:lblOffset val="100"/>
        <c:noMultiLvlLbl val="0"/>
      </c:catAx>
      <c:valAx>
        <c:axId val="139454720"/>
        <c:scaling>
          <c:orientation val="minMax"/>
          <c:max val="20"/>
          <c:min val="-10"/>
        </c:scaling>
        <c:delete val="0"/>
        <c:axPos val="b"/>
        <c:numFmt formatCode="0"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453184"/>
        <c:crosses val="autoZero"/>
        <c:crossBetween val="between"/>
        <c:majorUnit val="10"/>
        <c:minorUnit val="10"/>
      </c:valAx>
      <c:catAx>
        <c:axId val="139456512"/>
        <c:scaling>
          <c:orientation val="minMax"/>
        </c:scaling>
        <c:delete val="1"/>
        <c:axPos val="l"/>
        <c:numFmt formatCode="General" sourceLinked="1"/>
        <c:majorTickMark val="out"/>
        <c:minorTickMark val="none"/>
        <c:tickLblPos val="nextTo"/>
        <c:crossAx val="139458048"/>
        <c:crosses val="autoZero"/>
        <c:auto val="1"/>
        <c:lblAlgn val="ctr"/>
        <c:lblOffset val="100"/>
        <c:noMultiLvlLbl val="0"/>
      </c:catAx>
      <c:valAx>
        <c:axId val="139458048"/>
        <c:scaling>
          <c:orientation val="minMax"/>
        </c:scaling>
        <c:delete val="1"/>
        <c:axPos val="t"/>
        <c:numFmt formatCode="0.00" sourceLinked="1"/>
        <c:majorTickMark val="out"/>
        <c:minorTickMark val="none"/>
        <c:tickLblPos val="nextTo"/>
        <c:crossAx val="139456512"/>
        <c:crosses val="max"/>
        <c:crossBetween val="between"/>
      </c:valAx>
      <c:spPr>
        <a:noFill/>
        <a:ln w="25400">
          <a:noFill/>
        </a:ln>
      </c:spPr>
    </c:plotArea>
    <c:legend>
      <c:legendPos val="b"/>
      <c:layout>
        <c:manualLayout>
          <c:xMode val="edge"/>
          <c:yMode val="edge"/>
          <c:x val="0"/>
          <c:y val="0.79350138972186213"/>
          <c:w val="0.66641921728287901"/>
          <c:h val="0.1716617978035300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7832167832167828E-2"/>
          <c:y val="4.1357584356894406E-2"/>
          <c:w val="0.82685314685314681"/>
          <c:h val="0.72605464796125863"/>
        </c:manualLayout>
      </c:layout>
      <c:scatterChart>
        <c:scatterStyle val="lineMarker"/>
        <c:varyColors val="0"/>
        <c:ser>
          <c:idx val="0"/>
          <c:order val="0"/>
          <c:tx>
            <c:strRef>
              <c:f>'Graf III.1 Box'!$J$3</c:f>
              <c:strCache>
                <c:ptCount val="1"/>
                <c:pt idx="0">
                  <c:v>GDP according to scenario</c:v>
                </c:pt>
              </c:strCache>
            </c:strRef>
          </c:tx>
          <c:spPr>
            <a:ln w="25400">
              <a:solidFill>
                <a:srgbClr val="E96041"/>
              </a:solidFill>
            </a:ln>
          </c:spPr>
          <c:marker>
            <c:symbol val="none"/>
          </c:marker>
          <c:xVal>
            <c:numRef>
              <c:f>'Graf III.1 Box'!$I$5:$I$25</c:f>
              <c:numCache>
                <c:formatCode>m/d/yyyy</c:formatCode>
                <c:ptCount val="21"/>
                <c:pt idx="0">
                  <c:v>43465</c:v>
                </c:pt>
                <c:pt idx="1">
                  <c:v>43555</c:v>
                </c:pt>
                <c:pt idx="2">
                  <c:v>43646</c:v>
                </c:pt>
                <c:pt idx="3">
                  <c:v>43738</c:v>
                </c:pt>
                <c:pt idx="4">
                  <c:v>43830</c:v>
                </c:pt>
                <c:pt idx="5">
                  <c:v>43921</c:v>
                </c:pt>
                <c:pt idx="6">
                  <c:v>44012</c:v>
                </c:pt>
                <c:pt idx="7">
                  <c:v>44104</c:v>
                </c:pt>
                <c:pt idx="8">
                  <c:v>44196</c:v>
                </c:pt>
                <c:pt idx="9">
                  <c:v>44286</c:v>
                </c:pt>
                <c:pt idx="10">
                  <c:v>44377</c:v>
                </c:pt>
                <c:pt idx="11">
                  <c:v>44469</c:v>
                </c:pt>
                <c:pt idx="12">
                  <c:v>44561</c:v>
                </c:pt>
                <c:pt idx="13">
                  <c:v>44651</c:v>
                </c:pt>
                <c:pt idx="14">
                  <c:v>44742</c:v>
                </c:pt>
                <c:pt idx="15">
                  <c:v>44834</c:v>
                </c:pt>
                <c:pt idx="16">
                  <c:v>44926</c:v>
                </c:pt>
                <c:pt idx="17">
                  <c:v>45016</c:v>
                </c:pt>
                <c:pt idx="18">
                  <c:v>45107</c:v>
                </c:pt>
                <c:pt idx="19">
                  <c:v>45199</c:v>
                </c:pt>
                <c:pt idx="20">
                  <c:v>45291</c:v>
                </c:pt>
              </c:numCache>
            </c:numRef>
          </c:xVal>
          <c:yVal>
            <c:numRef>
              <c:f>'Graf III.1 Box'!$J$5:$J$25</c:f>
              <c:numCache>
                <c:formatCode>0.00</c:formatCode>
                <c:ptCount val="21"/>
                <c:pt idx="0">
                  <c:v>2.2533740400000002</c:v>
                </c:pt>
                <c:pt idx="1">
                  <c:v>1.04899638</c:v>
                </c:pt>
                <c:pt idx="2">
                  <c:v>0.58276382900000001</c:v>
                </c:pt>
                <c:pt idx="3">
                  <c:v>-0.58204347700000003</c:v>
                </c:pt>
                <c:pt idx="4">
                  <c:v>-3.8170301900000001</c:v>
                </c:pt>
                <c:pt idx="5">
                  <c:v>-4.4622298499999999</c:v>
                </c:pt>
                <c:pt idx="6">
                  <c:v>-5.5553016900000003</c:v>
                </c:pt>
                <c:pt idx="7">
                  <c:v>-5.7796655499999998</c:v>
                </c:pt>
                <c:pt idx="8">
                  <c:v>-3.60792753</c:v>
                </c:pt>
                <c:pt idx="9">
                  <c:v>-2.7496314000000002</c:v>
                </c:pt>
                <c:pt idx="10">
                  <c:v>-2.0680121599999999</c:v>
                </c:pt>
                <c:pt idx="11">
                  <c:v>-0.99982515699999996</c:v>
                </c:pt>
                <c:pt idx="12">
                  <c:v>0.305242238</c:v>
                </c:pt>
                <c:pt idx="13">
                  <c:v>1.4938614299999999</c:v>
                </c:pt>
                <c:pt idx="14">
                  <c:v>2.1667245099999999</c:v>
                </c:pt>
                <c:pt idx="15">
                  <c:v>2.3071579</c:v>
                </c:pt>
                <c:pt idx="16">
                  <c:v>1.66848434</c:v>
                </c:pt>
                <c:pt idx="17">
                  <c:v>1.41792305</c:v>
                </c:pt>
                <c:pt idx="18">
                  <c:v>1.57519272</c:v>
                </c:pt>
                <c:pt idx="19">
                  <c:v>1.68785718</c:v>
                </c:pt>
                <c:pt idx="20">
                  <c:v>1.95436063</c:v>
                </c:pt>
              </c:numCache>
            </c:numRef>
          </c:yVal>
          <c:smooth val="0"/>
          <c:extLst>
            <c:ext xmlns:c16="http://schemas.microsoft.com/office/drawing/2014/chart" uri="{C3380CC4-5D6E-409C-BE32-E72D297353CC}">
              <c16:uniqueId val="{00000000-CDBA-4672-8DFF-553FE3E7003E}"/>
            </c:ext>
          </c:extLst>
        </c:ser>
        <c:ser>
          <c:idx val="1"/>
          <c:order val="1"/>
          <c:tx>
            <c:strRef>
              <c:f>'Graf III.1 Box'!$K$3</c:f>
              <c:strCache>
                <c:ptCount val="1"/>
                <c:pt idx="0">
                  <c:v>Expected GDP according to scenario</c:v>
                </c:pt>
              </c:strCache>
            </c:strRef>
          </c:tx>
          <c:spPr>
            <a:ln w="25400">
              <a:solidFill>
                <a:sysClr val="windowText" lastClr="000000"/>
              </a:solidFill>
              <a:prstDash val="dash"/>
            </a:ln>
          </c:spPr>
          <c:marker>
            <c:symbol val="none"/>
          </c:marker>
          <c:xVal>
            <c:numRef>
              <c:f>'Graf III.1 Box'!$I$5:$I$11</c:f>
              <c:numCache>
                <c:formatCode>m/d/yyyy</c:formatCode>
                <c:ptCount val="7"/>
                <c:pt idx="0">
                  <c:v>43465</c:v>
                </c:pt>
                <c:pt idx="1">
                  <c:v>43555</c:v>
                </c:pt>
                <c:pt idx="2">
                  <c:v>43646</c:v>
                </c:pt>
                <c:pt idx="3">
                  <c:v>43738</c:v>
                </c:pt>
                <c:pt idx="4">
                  <c:v>43830</c:v>
                </c:pt>
                <c:pt idx="5">
                  <c:v>43921</c:v>
                </c:pt>
                <c:pt idx="6">
                  <c:v>44012</c:v>
                </c:pt>
              </c:numCache>
            </c:numRef>
          </c:xVal>
          <c:yVal>
            <c:numRef>
              <c:f>'Graf III.1 Box'!$L$5:$L$11</c:f>
              <c:numCache>
                <c:formatCode>0.00</c:formatCode>
                <c:ptCount val="7"/>
                <c:pt idx="0">
                  <c:v>2.2533740400000002</c:v>
                </c:pt>
                <c:pt idx="1">
                  <c:v>2.4464177623597174</c:v>
                </c:pt>
                <c:pt idx="2">
                  <c:v>2.6407158367294321</c:v>
                </c:pt>
                <c:pt idx="3">
                  <c:v>2.8588248671486967</c:v>
                </c:pt>
                <c:pt idx="4">
                  <c:v>3.0969261334293501</c:v>
                </c:pt>
                <c:pt idx="5">
                  <c:v>3.1221506471806943</c:v>
                </c:pt>
                <c:pt idx="6">
                  <c:v>3.0346021363287323</c:v>
                </c:pt>
              </c:numCache>
            </c:numRef>
          </c:yVal>
          <c:smooth val="0"/>
          <c:extLst>
            <c:ext xmlns:c16="http://schemas.microsoft.com/office/drawing/2014/chart" uri="{C3380CC4-5D6E-409C-BE32-E72D297353CC}">
              <c16:uniqueId val="{00000001-CDBA-4672-8DFF-553FE3E7003E}"/>
            </c:ext>
          </c:extLst>
        </c:ser>
        <c:ser>
          <c:idx val="2"/>
          <c:order val="2"/>
          <c:tx>
            <c:strRef>
              <c:f>'Graf III.1 Box'!$M$4</c:f>
              <c:strCache>
                <c:ptCount val="1"/>
                <c:pt idx="0">
                  <c:v>Očekávání T2</c:v>
                </c:pt>
              </c:strCache>
            </c:strRef>
          </c:tx>
          <c:spPr>
            <a:ln w="25400">
              <a:solidFill>
                <a:sysClr val="windowText" lastClr="000000"/>
              </a:solidFill>
              <a:prstDash val="dash"/>
            </a:ln>
          </c:spPr>
          <c:marker>
            <c:symbol val="none"/>
          </c:marker>
          <c:xVal>
            <c:numRef>
              <c:f>'Graf III.1 Box'!$I$6:$I$12</c:f>
              <c:numCache>
                <c:formatCode>m/d/yyyy</c:formatCode>
                <c:ptCount val="7"/>
                <c:pt idx="0">
                  <c:v>43555</c:v>
                </c:pt>
                <c:pt idx="1">
                  <c:v>43646</c:v>
                </c:pt>
                <c:pt idx="2">
                  <c:v>43738</c:v>
                </c:pt>
                <c:pt idx="3">
                  <c:v>43830</c:v>
                </c:pt>
                <c:pt idx="4">
                  <c:v>43921</c:v>
                </c:pt>
                <c:pt idx="5">
                  <c:v>44012</c:v>
                </c:pt>
                <c:pt idx="6">
                  <c:v>44104</c:v>
                </c:pt>
              </c:numCache>
            </c:numRef>
          </c:xVal>
          <c:yVal>
            <c:numRef>
              <c:f>'Graf III.1 Box'!$M$6:$M$12</c:f>
              <c:numCache>
                <c:formatCode>0.00</c:formatCode>
                <c:ptCount val="7"/>
                <c:pt idx="0">
                  <c:v>1.04899638</c:v>
                </c:pt>
                <c:pt idx="1">
                  <c:v>2.5653372075675192</c:v>
                </c:pt>
                <c:pt idx="2">
                  <c:v>2.7758675230283241</c:v>
                </c:pt>
                <c:pt idx="3">
                  <c:v>2.9867288228968945</c:v>
                </c:pt>
                <c:pt idx="4">
                  <c:v>3.0420094082138096</c:v>
                </c:pt>
                <c:pt idx="5">
                  <c:v>2.9743143995921457</c:v>
                </c:pt>
                <c:pt idx="6">
                  <c:v>2.9076838397230458</c:v>
                </c:pt>
              </c:numCache>
            </c:numRef>
          </c:yVal>
          <c:smooth val="0"/>
          <c:extLst>
            <c:ext xmlns:c16="http://schemas.microsoft.com/office/drawing/2014/chart" uri="{C3380CC4-5D6E-409C-BE32-E72D297353CC}">
              <c16:uniqueId val="{00000002-CDBA-4672-8DFF-553FE3E7003E}"/>
            </c:ext>
          </c:extLst>
        </c:ser>
        <c:ser>
          <c:idx val="3"/>
          <c:order val="3"/>
          <c:tx>
            <c:strRef>
              <c:f>'Graf III.1 Box'!$N$4</c:f>
              <c:strCache>
                <c:ptCount val="1"/>
                <c:pt idx="0">
                  <c:v>Očekávání T3</c:v>
                </c:pt>
              </c:strCache>
            </c:strRef>
          </c:tx>
          <c:spPr>
            <a:ln w="25400">
              <a:solidFill>
                <a:sysClr val="windowText" lastClr="000000"/>
              </a:solidFill>
              <a:prstDash val="dash"/>
            </a:ln>
          </c:spPr>
          <c:marker>
            <c:symbol val="none"/>
          </c:marker>
          <c:xVal>
            <c:numRef>
              <c:f>'Graf III.1 Box'!$I$7:$I$13</c:f>
              <c:numCache>
                <c:formatCode>m/d/yyyy</c:formatCode>
                <c:ptCount val="7"/>
                <c:pt idx="0">
                  <c:v>43646</c:v>
                </c:pt>
                <c:pt idx="1">
                  <c:v>43738</c:v>
                </c:pt>
                <c:pt idx="2">
                  <c:v>43830</c:v>
                </c:pt>
                <c:pt idx="3">
                  <c:v>43921</c:v>
                </c:pt>
                <c:pt idx="4">
                  <c:v>44012</c:v>
                </c:pt>
                <c:pt idx="5">
                  <c:v>44104</c:v>
                </c:pt>
                <c:pt idx="6">
                  <c:v>44196</c:v>
                </c:pt>
              </c:numCache>
            </c:numRef>
          </c:xVal>
          <c:yVal>
            <c:numRef>
              <c:f>'Graf III.1 Box'!$N$7:$N$13</c:f>
              <c:numCache>
                <c:formatCode>0.00</c:formatCode>
                <c:ptCount val="7"/>
                <c:pt idx="0">
                  <c:v>0.58276382900000001</c:v>
                </c:pt>
                <c:pt idx="1">
                  <c:v>2.3174853611258479</c:v>
                </c:pt>
                <c:pt idx="2">
                  <c:v>2.3778317810097884</c:v>
                </c:pt>
                <c:pt idx="3">
                  <c:v>2.5991876814010446</c:v>
                </c:pt>
                <c:pt idx="4">
                  <c:v>2.6411935241043123</c:v>
                </c:pt>
                <c:pt idx="5">
                  <c:v>2.6825839226622543</c:v>
                </c:pt>
                <c:pt idx="6">
                  <c:v>2.726423225265481</c:v>
                </c:pt>
              </c:numCache>
            </c:numRef>
          </c:yVal>
          <c:smooth val="0"/>
          <c:extLst>
            <c:ext xmlns:c16="http://schemas.microsoft.com/office/drawing/2014/chart" uri="{C3380CC4-5D6E-409C-BE32-E72D297353CC}">
              <c16:uniqueId val="{00000003-CDBA-4672-8DFF-553FE3E7003E}"/>
            </c:ext>
          </c:extLst>
        </c:ser>
        <c:ser>
          <c:idx val="4"/>
          <c:order val="4"/>
          <c:tx>
            <c:strRef>
              <c:f>'Graf III.1 Box'!$O$4</c:f>
              <c:strCache>
                <c:ptCount val="1"/>
                <c:pt idx="0">
                  <c:v>Očekávání T4</c:v>
                </c:pt>
              </c:strCache>
            </c:strRef>
          </c:tx>
          <c:spPr>
            <a:ln w="25400">
              <a:solidFill>
                <a:sysClr val="windowText" lastClr="000000"/>
              </a:solidFill>
              <a:prstDash val="dash"/>
            </a:ln>
          </c:spPr>
          <c:marker>
            <c:symbol val="none"/>
          </c:marker>
          <c:xVal>
            <c:numRef>
              <c:f>'Graf III.1 Box'!$I$8:$I$14</c:f>
              <c:numCache>
                <c:formatCode>m/d/yyyy</c:formatCode>
                <c:ptCount val="7"/>
                <c:pt idx="0">
                  <c:v>43738</c:v>
                </c:pt>
                <c:pt idx="1">
                  <c:v>43830</c:v>
                </c:pt>
                <c:pt idx="2">
                  <c:v>43921</c:v>
                </c:pt>
                <c:pt idx="3">
                  <c:v>44012</c:v>
                </c:pt>
                <c:pt idx="4">
                  <c:v>44104</c:v>
                </c:pt>
                <c:pt idx="5">
                  <c:v>44196</c:v>
                </c:pt>
                <c:pt idx="6">
                  <c:v>44286</c:v>
                </c:pt>
              </c:numCache>
            </c:numRef>
          </c:xVal>
          <c:yVal>
            <c:numRef>
              <c:f>'Graf III.1 Box'!$O$8:$O$14</c:f>
              <c:numCache>
                <c:formatCode>0.00</c:formatCode>
                <c:ptCount val="7"/>
                <c:pt idx="0">
                  <c:v>-0.58204347700000003</c:v>
                </c:pt>
                <c:pt idx="1">
                  <c:v>-0.7562685507154594</c:v>
                </c:pt>
                <c:pt idx="2">
                  <c:v>0.31990625050791888</c:v>
                </c:pt>
                <c:pt idx="3">
                  <c:v>0.92656169877086891</c:v>
                </c:pt>
                <c:pt idx="4">
                  <c:v>1.5239549982301428</c:v>
                </c:pt>
                <c:pt idx="5">
                  <c:v>2.1551795965960485</c:v>
                </c:pt>
                <c:pt idx="6">
                  <c:v>2.465786619163636</c:v>
                </c:pt>
              </c:numCache>
            </c:numRef>
          </c:yVal>
          <c:smooth val="0"/>
          <c:extLst>
            <c:ext xmlns:c16="http://schemas.microsoft.com/office/drawing/2014/chart" uri="{C3380CC4-5D6E-409C-BE32-E72D297353CC}">
              <c16:uniqueId val="{00000004-CDBA-4672-8DFF-553FE3E7003E}"/>
            </c:ext>
          </c:extLst>
        </c:ser>
        <c:ser>
          <c:idx val="5"/>
          <c:order val="5"/>
          <c:tx>
            <c:strRef>
              <c:f>'Graf III.1 Box'!$P$4</c:f>
              <c:strCache>
                <c:ptCount val="1"/>
                <c:pt idx="0">
                  <c:v>Očekávání T5</c:v>
                </c:pt>
              </c:strCache>
            </c:strRef>
          </c:tx>
          <c:spPr>
            <a:ln w="25400">
              <a:solidFill>
                <a:sysClr val="windowText" lastClr="000000"/>
              </a:solidFill>
              <a:prstDash val="dash"/>
            </a:ln>
          </c:spPr>
          <c:marker>
            <c:symbol val="none"/>
          </c:marker>
          <c:xVal>
            <c:numRef>
              <c:f>'Graf III.1 Box'!$I$9:$I$15</c:f>
              <c:numCache>
                <c:formatCode>m/d/yyyy</c:formatCode>
                <c:ptCount val="7"/>
                <c:pt idx="0">
                  <c:v>43830</c:v>
                </c:pt>
                <c:pt idx="1">
                  <c:v>43921</c:v>
                </c:pt>
                <c:pt idx="2">
                  <c:v>44012</c:v>
                </c:pt>
                <c:pt idx="3">
                  <c:v>44104</c:v>
                </c:pt>
                <c:pt idx="4">
                  <c:v>44196</c:v>
                </c:pt>
                <c:pt idx="5">
                  <c:v>44286</c:v>
                </c:pt>
                <c:pt idx="6">
                  <c:v>44377</c:v>
                </c:pt>
              </c:numCache>
            </c:numRef>
          </c:xVal>
          <c:yVal>
            <c:numRef>
              <c:f>'Graf III.1 Box'!$P$9:$P$15</c:f>
              <c:numCache>
                <c:formatCode>0.00</c:formatCode>
                <c:ptCount val="7"/>
                <c:pt idx="0">
                  <c:v>-3.8170301900000001</c:v>
                </c:pt>
                <c:pt idx="1">
                  <c:v>-3.863905782065685</c:v>
                </c:pt>
                <c:pt idx="2">
                  <c:v>-2.2207886744793206</c:v>
                </c:pt>
                <c:pt idx="3">
                  <c:v>-0.60280546654818723</c:v>
                </c:pt>
                <c:pt idx="4">
                  <c:v>1.1066140553843713</c:v>
                </c:pt>
                <c:pt idx="5">
                  <c:v>1.8585819541567905</c:v>
                </c:pt>
                <c:pt idx="6">
                  <c:v>2.3318318847351911</c:v>
                </c:pt>
              </c:numCache>
            </c:numRef>
          </c:yVal>
          <c:smooth val="0"/>
          <c:extLst>
            <c:ext xmlns:c16="http://schemas.microsoft.com/office/drawing/2014/chart" uri="{C3380CC4-5D6E-409C-BE32-E72D297353CC}">
              <c16:uniqueId val="{00000005-CDBA-4672-8DFF-553FE3E7003E}"/>
            </c:ext>
          </c:extLst>
        </c:ser>
        <c:ser>
          <c:idx val="6"/>
          <c:order val="6"/>
          <c:tx>
            <c:strRef>
              <c:f>'Graf III.1 Box'!$Q$4</c:f>
              <c:strCache>
                <c:ptCount val="1"/>
                <c:pt idx="0">
                  <c:v>Očekávání T6</c:v>
                </c:pt>
              </c:strCache>
            </c:strRef>
          </c:tx>
          <c:spPr>
            <a:ln w="25400">
              <a:solidFill>
                <a:sysClr val="windowText" lastClr="000000"/>
              </a:solidFill>
              <a:prstDash val="dash"/>
            </a:ln>
          </c:spPr>
          <c:marker>
            <c:symbol val="none"/>
          </c:marker>
          <c:xVal>
            <c:numRef>
              <c:f>'Graf III.1 Box'!$I$10:$I$16</c:f>
              <c:numCache>
                <c:formatCode>m/d/yyyy</c:formatCode>
                <c:ptCount val="7"/>
                <c:pt idx="0">
                  <c:v>43921</c:v>
                </c:pt>
                <c:pt idx="1">
                  <c:v>44012</c:v>
                </c:pt>
                <c:pt idx="2">
                  <c:v>44104</c:v>
                </c:pt>
                <c:pt idx="3">
                  <c:v>44196</c:v>
                </c:pt>
                <c:pt idx="4">
                  <c:v>44286</c:v>
                </c:pt>
                <c:pt idx="5">
                  <c:v>44377</c:v>
                </c:pt>
                <c:pt idx="6">
                  <c:v>44469</c:v>
                </c:pt>
              </c:numCache>
            </c:numRef>
          </c:xVal>
          <c:yVal>
            <c:numRef>
              <c:f>'Graf III.1 Box'!$Q$10:$Q$16</c:f>
              <c:numCache>
                <c:formatCode>0.00</c:formatCode>
                <c:ptCount val="7"/>
                <c:pt idx="0">
                  <c:v>-4.4622298499999999</c:v>
                </c:pt>
                <c:pt idx="1">
                  <c:v>-5.4961499612523603</c:v>
                </c:pt>
                <c:pt idx="2">
                  <c:v>-2.8160668027434523</c:v>
                </c:pt>
                <c:pt idx="3">
                  <c:v>1.540063042898554E-2</c:v>
                </c:pt>
                <c:pt idx="4">
                  <c:v>1.2266806984800618</c:v>
                </c:pt>
                <c:pt idx="5">
                  <c:v>1.9574042809038552</c:v>
                </c:pt>
                <c:pt idx="6">
                  <c:v>2.4545093671350604</c:v>
                </c:pt>
              </c:numCache>
            </c:numRef>
          </c:yVal>
          <c:smooth val="0"/>
          <c:extLst>
            <c:ext xmlns:c16="http://schemas.microsoft.com/office/drawing/2014/chart" uri="{C3380CC4-5D6E-409C-BE32-E72D297353CC}">
              <c16:uniqueId val="{00000006-CDBA-4672-8DFF-553FE3E7003E}"/>
            </c:ext>
          </c:extLst>
        </c:ser>
        <c:ser>
          <c:idx val="7"/>
          <c:order val="7"/>
          <c:tx>
            <c:strRef>
              <c:f>'Graf III.1 Box'!$R$4</c:f>
              <c:strCache>
                <c:ptCount val="1"/>
                <c:pt idx="0">
                  <c:v>Očekávání T7</c:v>
                </c:pt>
              </c:strCache>
            </c:strRef>
          </c:tx>
          <c:spPr>
            <a:ln w="25400">
              <a:solidFill>
                <a:sysClr val="windowText" lastClr="000000"/>
              </a:solidFill>
              <a:prstDash val="dash"/>
            </a:ln>
          </c:spPr>
          <c:marker>
            <c:symbol val="none"/>
          </c:marker>
          <c:xVal>
            <c:numRef>
              <c:f>'Graf III.1 Box'!$I$11:$I$17</c:f>
              <c:numCache>
                <c:formatCode>m/d/yyyy</c:formatCode>
                <c:ptCount val="7"/>
                <c:pt idx="0">
                  <c:v>44012</c:v>
                </c:pt>
                <c:pt idx="1">
                  <c:v>44104</c:v>
                </c:pt>
                <c:pt idx="2">
                  <c:v>44196</c:v>
                </c:pt>
                <c:pt idx="3">
                  <c:v>44286</c:v>
                </c:pt>
                <c:pt idx="4">
                  <c:v>44377</c:v>
                </c:pt>
                <c:pt idx="5">
                  <c:v>44469</c:v>
                </c:pt>
                <c:pt idx="6">
                  <c:v>44561</c:v>
                </c:pt>
              </c:numCache>
            </c:numRef>
          </c:xVal>
          <c:yVal>
            <c:numRef>
              <c:f>'Graf III.1 Box'!$R$11:$R$17</c:f>
              <c:numCache>
                <c:formatCode>0.00</c:formatCode>
                <c:ptCount val="7"/>
                <c:pt idx="0">
                  <c:v>-5.5553016900000003</c:v>
                </c:pt>
                <c:pt idx="1">
                  <c:v>-5.7712295383615864</c:v>
                </c:pt>
                <c:pt idx="2">
                  <c:v>-1.4415955214930807</c:v>
                </c:pt>
                <c:pt idx="3">
                  <c:v>0.382961516823773</c:v>
                </c:pt>
                <c:pt idx="4">
                  <c:v>1.4574658037191921</c:v>
                </c:pt>
                <c:pt idx="5">
                  <c:v>2.1900181908032841</c:v>
                </c:pt>
                <c:pt idx="6">
                  <c:v>2.6499884732347159</c:v>
                </c:pt>
              </c:numCache>
            </c:numRef>
          </c:yVal>
          <c:smooth val="0"/>
          <c:extLst>
            <c:ext xmlns:c16="http://schemas.microsoft.com/office/drawing/2014/chart" uri="{C3380CC4-5D6E-409C-BE32-E72D297353CC}">
              <c16:uniqueId val="{00000007-CDBA-4672-8DFF-553FE3E7003E}"/>
            </c:ext>
          </c:extLst>
        </c:ser>
        <c:ser>
          <c:idx val="8"/>
          <c:order val="8"/>
          <c:tx>
            <c:strRef>
              <c:f>'Graf III.1 Box'!$S$4</c:f>
              <c:strCache>
                <c:ptCount val="1"/>
                <c:pt idx="0">
                  <c:v>Očekávání T8</c:v>
                </c:pt>
              </c:strCache>
            </c:strRef>
          </c:tx>
          <c:spPr>
            <a:ln w="25400">
              <a:solidFill>
                <a:sysClr val="windowText" lastClr="000000"/>
              </a:solidFill>
              <a:prstDash val="dash"/>
            </a:ln>
          </c:spPr>
          <c:marker>
            <c:symbol val="none"/>
          </c:marker>
          <c:xVal>
            <c:numRef>
              <c:f>'Graf III.1 Box'!$I$12:$I$18</c:f>
              <c:numCache>
                <c:formatCode>m/d/yyyy</c:formatCode>
                <c:ptCount val="7"/>
                <c:pt idx="0">
                  <c:v>44104</c:v>
                </c:pt>
                <c:pt idx="1">
                  <c:v>44196</c:v>
                </c:pt>
                <c:pt idx="2">
                  <c:v>44286</c:v>
                </c:pt>
                <c:pt idx="3">
                  <c:v>44377</c:v>
                </c:pt>
                <c:pt idx="4">
                  <c:v>44469</c:v>
                </c:pt>
                <c:pt idx="5">
                  <c:v>44561</c:v>
                </c:pt>
                <c:pt idx="6">
                  <c:v>44651</c:v>
                </c:pt>
              </c:numCache>
            </c:numRef>
          </c:xVal>
          <c:yVal>
            <c:numRef>
              <c:f>'Graf III.1 Box'!$S$12:$S$18</c:f>
              <c:numCache>
                <c:formatCode>0.00</c:formatCode>
                <c:ptCount val="7"/>
                <c:pt idx="0">
                  <c:v>-5.7796655499999998</c:v>
                </c:pt>
                <c:pt idx="1">
                  <c:v>-3.6060847033858066</c:v>
                </c:pt>
                <c:pt idx="2">
                  <c:v>-0.87045362695768203</c:v>
                </c:pt>
                <c:pt idx="3">
                  <c:v>0.71476554054374886</c:v>
                </c:pt>
                <c:pt idx="4">
                  <c:v>1.797094510722876</c:v>
                </c:pt>
                <c:pt idx="5">
                  <c:v>2.4720232859591813</c:v>
                </c:pt>
                <c:pt idx="6">
                  <c:v>2.7817597340432454</c:v>
                </c:pt>
              </c:numCache>
            </c:numRef>
          </c:yVal>
          <c:smooth val="0"/>
          <c:extLst>
            <c:ext xmlns:c16="http://schemas.microsoft.com/office/drawing/2014/chart" uri="{C3380CC4-5D6E-409C-BE32-E72D297353CC}">
              <c16:uniqueId val="{00000008-CDBA-4672-8DFF-553FE3E7003E}"/>
            </c:ext>
          </c:extLst>
        </c:ser>
        <c:ser>
          <c:idx val="9"/>
          <c:order val="9"/>
          <c:tx>
            <c:strRef>
              <c:f>'Graf III.1 Box'!$T$4</c:f>
              <c:strCache>
                <c:ptCount val="1"/>
                <c:pt idx="0">
                  <c:v>Očekávání T9</c:v>
                </c:pt>
              </c:strCache>
            </c:strRef>
          </c:tx>
          <c:spPr>
            <a:ln w="25400">
              <a:solidFill>
                <a:sysClr val="windowText" lastClr="000000"/>
              </a:solidFill>
              <a:prstDash val="dash"/>
            </a:ln>
          </c:spPr>
          <c:marker>
            <c:symbol val="none"/>
          </c:marker>
          <c:xVal>
            <c:numRef>
              <c:f>'Graf III.1 Box'!$I$13:$I$19</c:f>
              <c:numCache>
                <c:formatCode>m/d/yyyy</c:formatCode>
                <c:ptCount val="7"/>
                <c:pt idx="0">
                  <c:v>44196</c:v>
                </c:pt>
                <c:pt idx="1">
                  <c:v>44286</c:v>
                </c:pt>
                <c:pt idx="2">
                  <c:v>44377</c:v>
                </c:pt>
                <c:pt idx="3">
                  <c:v>44469</c:v>
                </c:pt>
                <c:pt idx="4">
                  <c:v>44561</c:v>
                </c:pt>
                <c:pt idx="5">
                  <c:v>44651</c:v>
                </c:pt>
                <c:pt idx="6">
                  <c:v>44742</c:v>
                </c:pt>
              </c:numCache>
            </c:numRef>
          </c:xVal>
          <c:yVal>
            <c:numRef>
              <c:f>'Graf III.1 Box'!$T$13:$T$19</c:f>
              <c:numCache>
                <c:formatCode>0.00</c:formatCode>
                <c:ptCount val="7"/>
                <c:pt idx="0">
                  <c:v>-3.60792753</c:v>
                </c:pt>
                <c:pt idx="1">
                  <c:v>-2.7490055343486466</c:v>
                </c:pt>
                <c:pt idx="2">
                  <c:v>-0.39835408540778472</c:v>
                </c:pt>
                <c:pt idx="3">
                  <c:v>1.2082014114682627</c:v>
                </c:pt>
                <c:pt idx="4">
                  <c:v>2.2052985350541965</c:v>
                </c:pt>
                <c:pt idx="5">
                  <c:v>2.6840804614775222</c:v>
                </c:pt>
                <c:pt idx="6">
                  <c:v>2.8693005796455529</c:v>
                </c:pt>
              </c:numCache>
            </c:numRef>
          </c:yVal>
          <c:smooth val="0"/>
          <c:extLst>
            <c:ext xmlns:c16="http://schemas.microsoft.com/office/drawing/2014/chart" uri="{C3380CC4-5D6E-409C-BE32-E72D297353CC}">
              <c16:uniqueId val="{00000009-CDBA-4672-8DFF-553FE3E7003E}"/>
            </c:ext>
          </c:extLst>
        </c:ser>
        <c:ser>
          <c:idx val="10"/>
          <c:order val="10"/>
          <c:tx>
            <c:strRef>
              <c:f>'Graf III.1 Box'!$U$4</c:f>
              <c:strCache>
                <c:ptCount val="1"/>
                <c:pt idx="0">
                  <c:v>Očekávání t+6</c:v>
                </c:pt>
              </c:strCache>
            </c:strRef>
          </c:tx>
          <c:spPr>
            <a:ln w="25400">
              <a:solidFill>
                <a:sysClr val="windowText" lastClr="000000"/>
              </a:solidFill>
              <a:prstDash val="dash"/>
            </a:ln>
          </c:spPr>
          <c:marker>
            <c:symbol val="none"/>
          </c:marker>
          <c:xVal>
            <c:numRef>
              <c:f>'Graf III.1 Box'!$I$14:$I$20</c:f>
              <c:numCache>
                <c:formatCode>m/d/yyyy</c:formatCode>
                <c:ptCount val="7"/>
                <c:pt idx="0">
                  <c:v>44286</c:v>
                </c:pt>
                <c:pt idx="1">
                  <c:v>44377</c:v>
                </c:pt>
                <c:pt idx="2">
                  <c:v>44469</c:v>
                </c:pt>
                <c:pt idx="3">
                  <c:v>44561</c:v>
                </c:pt>
                <c:pt idx="4">
                  <c:v>44651</c:v>
                </c:pt>
                <c:pt idx="5">
                  <c:v>44742</c:v>
                </c:pt>
                <c:pt idx="6">
                  <c:v>44834</c:v>
                </c:pt>
              </c:numCache>
            </c:numRef>
          </c:xVal>
          <c:yVal>
            <c:numRef>
              <c:f>'Graf III.1 Box'!$U$14:$U$20</c:f>
              <c:numCache>
                <c:formatCode>0.00</c:formatCode>
                <c:ptCount val="7"/>
                <c:pt idx="0">
                  <c:v>-2.7496314000000002</c:v>
                </c:pt>
                <c:pt idx="1">
                  <c:v>-2.0677290745734713</c:v>
                </c:pt>
                <c:pt idx="2">
                  <c:v>0.32502283095626883</c:v>
                </c:pt>
                <c:pt idx="3">
                  <c:v>1.8052843606822342</c:v>
                </c:pt>
                <c:pt idx="4">
                  <c:v>2.5375882689229936</c:v>
                </c:pt>
                <c:pt idx="5">
                  <c:v>2.8160227656100782</c:v>
                </c:pt>
                <c:pt idx="6">
                  <c:v>2.9217541482698155</c:v>
                </c:pt>
              </c:numCache>
            </c:numRef>
          </c:yVal>
          <c:smooth val="0"/>
          <c:extLst>
            <c:ext xmlns:c16="http://schemas.microsoft.com/office/drawing/2014/chart" uri="{C3380CC4-5D6E-409C-BE32-E72D297353CC}">
              <c16:uniqueId val="{0000000A-CDBA-4672-8DFF-553FE3E7003E}"/>
            </c:ext>
          </c:extLst>
        </c:ser>
        <c:ser>
          <c:idx val="11"/>
          <c:order val="11"/>
          <c:tx>
            <c:strRef>
              <c:f>'Graf III.1 Box'!$V$4</c:f>
              <c:strCache>
                <c:ptCount val="1"/>
                <c:pt idx="0">
                  <c:v>Očekávání T11</c:v>
                </c:pt>
              </c:strCache>
            </c:strRef>
          </c:tx>
          <c:spPr>
            <a:ln w="25400">
              <a:solidFill>
                <a:sysClr val="windowText" lastClr="000000"/>
              </a:solidFill>
              <a:prstDash val="dash"/>
            </a:ln>
          </c:spPr>
          <c:marker>
            <c:symbol val="none"/>
          </c:marker>
          <c:xVal>
            <c:numRef>
              <c:f>'Graf III.1 Box'!$I$15:$I$21</c:f>
              <c:numCache>
                <c:formatCode>m/d/yyyy</c:formatCode>
                <c:ptCount val="7"/>
                <c:pt idx="0">
                  <c:v>44377</c:v>
                </c:pt>
                <c:pt idx="1">
                  <c:v>44469</c:v>
                </c:pt>
                <c:pt idx="2">
                  <c:v>44561</c:v>
                </c:pt>
                <c:pt idx="3">
                  <c:v>44651</c:v>
                </c:pt>
                <c:pt idx="4">
                  <c:v>44742</c:v>
                </c:pt>
                <c:pt idx="5">
                  <c:v>44834</c:v>
                </c:pt>
                <c:pt idx="6">
                  <c:v>44926</c:v>
                </c:pt>
              </c:numCache>
            </c:numRef>
          </c:xVal>
          <c:yVal>
            <c:numRef>
              <c:f>'Graf III.1 Box'!$V$15:$V$21</c:f>
              <c:numCache>
                <c:formatCode>0.00</c:formatCode>
                <c:ptCount val="7"/>
                <c:pt idx="0">
                  <c:v>-2.0680121599999999</c:v>
                </c:pt>
                <c:pt idx="1">
                  <c:v>-0.99967176228192656</c:v>
                </c:pt>
                <c:pt idx="2">
                  <c:v>1.2052962883922689</c:v>
                </c:pt>
                <c:pt idx="3">
                  <c:v>2.3178621345820836</c:v>
                </c:pt>
                <c:pt idx="4">
                  <c:v>2.7361104650293413</c:v>
                </c:pt>
                <c:pt idx="5">
                  <c:v>2.8751502206359509</c:v>
                </c:pt>
                <c:pt idx="6">
                  <c:v>2.8716412211353584</c:v>
                </c:pt>
              </c:numCache>
            </c:numRef>
          </c:yVal>
          <c:smooth val="0"/>
          <c:extLst>
            <c:ext xmlns:c16="http://schemas.microsoft.com/office/drawing/2014/chart" uri="{C3380CC4-5D6E-409C-BE32-E72D297353CC}">
              <c16:uniqueId val="{0000000B-CDBA-4672-8DFF-553FE3E7003E}"/>
            </c:ext>
          </c:extLst>
        </c:ser>
        <c:ser>
          <c:idx val="12"/>
          <c:order val="12"/>
          <c:tx>
            <c:strRef>
              <c:f>'Graf III.1 Box'!$W$4</c:f>
              <c:strCache>
                <c:ptCount val="1"/>
                <c:pt idx="0">
                  <c:v>Očekávání T12</c:v>
                </c:pt>
              </c:strCache>
            </c:strRef>
          </c:tx>
          <c:spPr>
            <a:ln w="25400">
              <a:solidFill>
                <a:sysClr val="windowText" lastClr="000000"/>
              </a:solidFill>
              <a:prstDash val="dash"/>
            </a:ln>
          </c:spPr>
          <c:marker>
            <c:symbol val="none"/>
          </c:marker>
          <c:xVal>
            <c:numRef>
              <c:f>'Graf III.1 Box'!$I$16:$I$22</c:f>
              <c:numCache>
                <c:formatCode>m/d/yyyy</c:formatCode>
                <c:ptCount val="7"/>
                <c:pt idx="0">
                  <c:v>44469</c:v>
                </c:pt>
                <c:pt idx="1">
                  <c:v>44561</c:v>
                </c:pt>
                <c:pt idx="2">
                  <c:v>44651</c:v>
                </c:pt>
                <c:pt idx="3">
                  <c:v>44742</c:v>
                </c:pt>
                <c:pt idx="4">
                  <c:v>44834</c:v>
                </c:pt>
                <c:pt idx="5">
                  <c:v>44926</c:v>
                </c:pt>
                <c:pt idx="6">
                  <c:v>45016</c:v>
                </c:pt>
              </c:numCache>
            </c:numRef>
          </c:xVal>
          <c:yVal>
            <c:numRef>
              <c:f>'Graf III.1 Box'!$W$16:$W$22</c:f>
              <c:numCache>
                <c:formatCode>0.00</c:formatCode>
                <c:ptCount val="7"/>
                <c:pt idx="0">
                  <c:v>-0.99982515699999996</c:v>
                </c:pt>
                <c:pt idx="1">
                  <c:v>0.30533132438196886</c:v>
                </c:pt>
                <c:pt idx="2">
                  <c:v>1.988279211659123</c:v>
                </c:pt>
                <c:pt idx="3">
                  <c:v>2.6162442976209901</c:v>
                </c:pt>
                <c:pt idx="4">
                  <c:v>2.8052456608741698</c:v>
                </c:pt>
                <c:pt idx="5">
                  <c:v>2.7804090981117917</c:v>
                </c:pt>
                <c:pt idx="6">
                  <c:v>2.8635725147391606</c:v>
                </c:pt>
              </c:numCache>
            </c:numRef>
          </c:yVal>
          <c:smooth val="0"/>
          <c:extLst>
            <c:ext xmlns:c16="http://schemas.microsoft.com/office/drawing/2014/chart" uri="{C3380CC4-5D6E-409C-BE32-E72D297353CC}">
              <c16:uniqueId val="{0000000C-CDBA-4672-8DFF-553FE3E7003E}"/>
            </c:ext>
          </c:extLst>
        </c:ser>
        <c:ser>
          <c:idx val="13"/>
          <c:order val="13"/>
          <c:tx>
            <c:strRef>
              <c:f>'Graf III.1 Box'!$X$4</c:f>
              <c:strCache>
                <c:ptCount val="1"/>
                <c:pt idx="0">
                  <c:v>Očekávání T13</c:v>
                </c:pt>
              </c:strCache>
            </c:strRef>
          </c:tx>
          <c:spPr>
            <a:ln w="25400">
              <a:solidFill>
                <a:sysClr val="windowText" lastClr="000000"/>
              </a:solidFill>
              <a:prstDash val="dash"/>
            </a:ln>
          </c:spPr>
          <c:marker>
            <c:symbol val="none"/>
          </c:marker>
          <c:xVal>
            <c:numRef>
              <c:f>'Graf III.1 Box'!$I$17:$I$23</c:f>
              <c:numCache>
                <c:formatCode>m/d/yyyy</c:formatCode>
                <c:ptCount val="7"/>
                <c:pt idx="0">
                  <c:v>44561</c:v>
                </c:pt>
                <c:pt idx="1">
                  <c:v>44651</c:v>
                </c:pt>
                <c:pt idx="2">
                  <c:v>44742</c:v>
                </c:pt>
                <c:pt idx="3">
                  <c:v>44834</c:v>
                </c:pt>
                <c:pt idx="4">
                  <c:v>44926</c:v>
                </c:pt>
                <c:pt idx="5">
                  <c:v>45016</c:v>
                </c:pt>
                <c:pt idx="6">
                  <c:v>45107</c:v>
                </c:pt>
              </c:numCache>
            </c:numRef>
          </c:xVal>
          <c:yVal>
            <c:numRef>
              <c:f>'Graf III.1 Box'!$X$17:$X$23</c:f>
              <c:numCache>
                <c:formatCode>0.00</c:formatCode>
                <c:ptCount val="7"/>
                <c:pt idx="0">
                  <c:v>0.305242238</c:v>
                </c:pt>
                <c:pt idx="1">
                  <c:v>1.4939081122885614</c:v>
                </c:pt>
                <c:pt idx="2">
                  <c:v>2.436446241236697</c:v>
                </c:pt>
                <c:pt idx="3">
                  <c:v>2.7003895179831598</c:v>
                </c:pt>
                <c:pt idx="4">
                  <c:v>2.6435618229038651</c:v>
                </c:pt>
                <c:pt idx="5">
                  <c:v>2.7539534720534609</c:v>
                </c:pt>
                <c:pt idx="6">
                  <c:v>2.8785741617697376</c:v>
                </c:pt>
              </c:numCache>
            </c:numRef>
          </c:yVal>
          <c:smooth val="0"/>
          <c:extLst>
            <c:ext xmlns:c16="http://schemas.microsoft.com/office/drawing/2014/chart" uri="{C3380CC4-5D6E-409C-BE32-E72D297353CC}">
              <c16:uniqueId val="{0000000D-CDBA-4672-8DFF-553FE3E7003E}"/>
            </c:ext>
          </c:extLst>
        </c:ser>
        <c:ser>
          <c:idx val="14"/>
          <c:order val="14"/>
          <c:tx>
            <c:strRef>
              <c:f>'Graf III.1 Box'!$Y$4</c:f>
              <c:strCache>
                <c:ptCount val="1"/>
                <c:pt idx="0">
                  <c:v>Očekávání T14</c:v>
                </c:pt>
              </c:strCache>
            </c:strRef>
          </c:tx>
          <c:spPr>
            <a:ln w="25400">
              <a:solidFill>
                <a:sysClr val="windowText" lastClr="000000"/>
              </a:solidFill>
              <a:prstDash val="dash"/>
            </a:ln>
          </c:spPr>
          <c:marker>
            <c:symbol val="none"/>
          </c:marker>
          <c:xVal>
            <c:numRef>
              <c:f>'Graf III.1 Box'!$I$18:$I$24</c:f>
              <c:numCache>
                <c:formatCode>m/d/yyyy</c:formatCode>
                <c:ptCount val="7"/>
                <c:pt idx="0">
                  <c:v>44651</c:v>
                </c:pt>
                <c:pt idx="1">
                  <c:v>44742</c:v>
                </c:pt>
                <c:pt idx="2">
                  <c:v>44834</c:v>
                </c:pt>
                <c:pt idx="3">
                  <c:v>44926</c:v>
                </c:pt>
                <c:pt idx="4">
                  <c:v>45016</c:v>
                </c:pt>
                <c:pt idx="5">
                  <c:v>45107</c:v>
                </c:pt>
                <c:pt idx="6">
                  <c:v>45199</c:v>
                </c:pt>
              </c:numCache>
            </c:numRef>
          </c:xVal>
          <c:yVal>
            <c:numRef>
              <c:f>'Graf III.1 Box'!$Y$18:$Y$24</c:f>
              <c:numCache>
                <c:formatCode>0.00</c:formatCode>
                <c:ptCount val="7"/>
                <c:pt idx="0">
                  <c:v>1.4938614299999999</c:v>
                </c:pt>
                <c:pt idx="1">
                  <c:v>2.166749495029427</c:v>
                </c:pt>
                <c:pt idx="2">
                  <c:v>2.5431055009796228</c:v>
                </c:pt>
                <c:pt idx="3">
                  <c:v>2.4382911676303487</c:v>
                </c:pt>
                <c:pt idx="4">
                  <c:v>2.5895251143213813</c:v>
                </c:pt>
                <c:pt idx="5">
                  <c:v>2.7797429560881204</c:v>
                </c:pt>
                <c:pt idx="6">
                  <c:v>2.8517081960945019</c:v>
                </c:pt>
              </c:numCache>
            </c:numRef>
          </c:yVal>
          <c:smooth val="0"/>
          <c:extLst>
            <c:ext xmlns:c16="http://schemas.microsoft.com/office/drawing/2014/chart" uri="{C3380CC4-5D6E-409C-BE32-E72D297353CC}">
              <c16:uniqueId val="{0000000E-CDBA-4672-8DFF-553FE3E7003E}"/>
            </c:ext>
          </c:extLst>
        </c:ser>
        <c:ser>
          <c:idx val="15"/>
          <c:order val="15"/>
          <c:tx>
            <c:strRef>
              <c:f>'Graf III.1 Box'!$Z$4</c:f>
              <c:strCache>
                <c:ptCount val="1"/>
                <c:pt idx="0">
                  <c:v>Očekávání T15</c:v>
                </c:pt>
              </c:strCache>
            </c:strRef>
          </c:tx>
          <c:spPr>
            <a:ln w="25400">
              <a:solidFill>
                <a:sysClr val="windowText" lastClr="000000"/>
              </a:solidFill>
              <a:prstDash val="dash"/>
            </a:ln>
          </c:spPr>
          <c:marker>
            <c:symbol val="none"/>
          </c:marker>
          <c:xVal>
            <c:numRef>
              <c:f>'Graf III.1 Box'!$I$19:$I$25</c:f>
              <c:numCache>
                <c:formatCode>m/d/yyyy</c:formatCode>
                <c:ptCount val="7"/>
                <c:pt idx="0">
                  <c:v>44742</c:v>
                </c:pt>
                <c:pt idx="1">
                  <c:v>44834</c:v>
                </c:pt>
                <c:pt idx="2">
                  <c:v>44926</c:v>
                </c:pt>
                <c:pt idx="3">
                  <c:v>45016</c:v>
                </c:pt>
                <c:pt idx="4">
                  <c:v>45107</c:v>
                </c:pt>
                <c:pt idx="5">
                  <c:v>45199</c:v>
                </c:pt>
                <c:pt idx="6">
                  <c:v>45291</c:v>
                </c:pt>
              </c:numCache>
            </c:numRef>
          </c:xVal>
          <c:yVal>
            <c:numRef>
              <c:f>'Graf III.1 Box'!$Z$19:$Z$25</c:f>
              <c:numCache>
                <c:formatCode>0.00</c:formatCode>
                <c:ptCount val="7"/>
                <c:pt idx="0">
                  <c:v>2.1667245099999999</c:v>
                </c:pt>
                <c:pt idx="1">
                  <c:v>2.3071788991721713</c:v>
                </c:pt>
                <c:pt idx="2">
                  <c:v>2.1303844325907644</c:v>
                </c:pt>
                <c:pt idx="3">
                  <c:v>2.3428819752436394</c:v>
                </c:pt>
                <c:pt idx="4">
                  <c:v>2.6314957854396699</c:v>
                </c:pt>
                <c:pt idx="5">
                  <c:v>2.7634569084590206</c:v>
                </c:pt>
                <c:pt idx="6">
                  <c:v>2.8284564104246961</c:v>
                </c:pt>
              </c:numCache>
            </c:numRef>
          </c:yVal>
          <c:smooth val="0"/>
          <c:extLst>
            <c:ext xmlns:c16="http://schemas.microsoft.com/office/drawing/2014/chart" uri="{C3380CC4-5D6E-409C-BE32-E72D297353CC}">
              <c16:uniqueId val="{0000000F-CDBA-4672-8DFF-553FE3E7003E}"/>
            </c:ext>
          </c:extLst>
        </c:ser>
        <c:ser>
          <c:idx val="16"/>
          <c:order val="16"/>
          <c:tx>
            <c:strRef>
              <c:f>'Graf III.1 Box'!$AA$4</c:f>
              <c:strCache>
                <c:ptCount val="1"/>
                <c:pt idx="0">
                  <c:v>Očekávání T16</c:v>
                </c:pt>
              </c:strCache>
            </c:strRef>
          </c:tx>
          <c:spPr>
            <a:ln w="25400">
              <a:solidFill>
                <a:sysClr val="windowText" lastClr="000000"/>
              </a:solidFill>
              <a:prstDash val="dash"/>
            </a:ln>
          </c:spPr>
          <c:marker>
            <c:symbol val="none"/>
          </c:marker>
          <c:xVal>
            <c:numRef>
              <c:f>'Graf III.1 Box'!$I$20:$I$25</c:f>
              <c:numCache>
                <c:formatCode>m/d/yyyy</c:formatCode>
                <c:ptCount val="6"/>
                <c:pt idx="0">
                  <c:v>44834</c:v>
                </c:pt>
                <c:pt idx="1">
                  <c:v>44926</c:v>
                </c:pt>
                <c:pt idx="2">
                  <c:v>45016</c:v>
                </c:pt>
                <c:pt idx="3">
                  <c:v>45107</c:v>
                </c:pt>
                <c:pt idx="4">
                  <c:v>45199</c:v>
                </c:pt>
                <c:pt idx="5">
                  <c:v>45291</c:v>
                </c:pt>
              </c:numCache>
            </c:numRef>
          </c:xVal>
          <c:yVal>
            <c:numRef>
              <c:f>'Graf III.1 Box'!$AA$20:$AA$25</c:f>
              <c:numCache>
                <c:formatCode>0.00</c:formatCode>
                <c:ptCount val="6"/>
                <c:pt idx="0">
                  <c:v>2.3071579</c:v>
                </c:pt>
                <c:pt idx="1">
                  <c:v>1.6685223814502272</c:v>
                </c:pt>
                <c:pt idx="2">
                  <c:v>1.9729157057512166</c:v>
                </c:pt>
                <c:pt idx="3">
                  <c:v>2.409124091287957</c:v>
                </c:pt>
                <c:pt idx="4">
                  <c:v>2.6310794185094197</c:v>
                </c:pt>
                <c:pt idx="5">
                  <c:v>2.7621760904392971</c:v>
                </c:pt>
              </c:numCache>
            </c:numRef>
          </c:yVal>
          <c:smooth val="0"/>
          <c:extLst>
            <c:ext xmlns:c16="http://schemas.microsoft.com/office/drawing/2014/chart" uri="{C3380CC4-5D6E-409C-BE32-E72D297353CC}">
              <c16:uniqueId val="{00000010-CDBA-4672-8DFF-553FE3E7003E}"/>
            </c:ext>
          </c:extLst>
        </c:ser>
        <c:ser>
          <c:idx val="17"/>
          <c:order val="17"/>
          <c:tx>
            <c:strRef>
              <c:f>'Graf III.1 Box'!$AB$4</c:f>
              <c:strCache>
                <c:ptCount val="1"/>
                <c:pt idx="0">
                  <c:v>Očekávání T17</c:v>
                </c:pt>
              </c:strCache>
            </c:strRef>
          </c:tx>
          <c:spPr>
            <a:ln w="25400">
              <a:solidFill>
                <a:sysClr val="windowText" lastClr="000000"/>
              </a:solidFill>
              <a:prstDash val="dash"/>
            </a:ln>
          </c:spPr>
          <c:marker>
            <c:symbol val="none"/>
          </c:marker>
          <c:xVal>
            <c:numRef>
              <c:f>'Graf III.1 Box'!$I$21:$I$25</c:f>
              <c:numCache>
                <c:formatCode>m/d/yyyy</c:formatCode>
                <c:ptCount val="5"/>
                <c:pt idx="0">
                  <c:v>44926</c:v>
                </c:pt>
                <c:pt idx="1">
                  <c:v>45016</c:v>
                </c:pt>
                <c:pt idx="2">
                  <c:v>45107</c:v>
                </c:pt>
                <c:pt idx="3">
                  <c:v>45199</c:v>
                </c:pt>
                <c:pt idx="4">
                  <c:v>45291</c:v>
                </c:pt>
              </c:numCache>
            </c:numRef>
          </c:xVal>
          <c:yVal>
            <c:numRef>
              <c:f>'Graf III.1 Box'!$AB$21:$AB$25</c:f>
              <c:numCache>
                <c:formatCode>0.00</c:formatCode>
                <c:ptCount val="5"/>
                <c:pt idx="0">
                  <c:v>1.66848434</c:v>
                </c:pt>
                <c:pt idx="1">
                  <c:v>1.4179651156602993</c:v>
                </c:pt>
                <c:pt idx="2">
                  <c:v>2.0755658372927579</c:v>
                </c:pt>
                <c:pt idx="3">
                  <c:v>2.4325127592756646</c:v>
                </c:pt>
                <c:pt idx="4">
                  <c:v>2.662755398012997</c:v>
                </c:pt>
              </c:numCache>
            </c:numRef>
          </c:yVal>
          <c:smooth val="0"/>
          <c:extLst>
            <c:ext xmlns:c16="http://schemas.microsoft.com/office/drawing/2014/chart" uri="{C3380CC4-5D6E-409C-BE32-E72D297353CC}">
              <c16:uniqueId val="{00000011-CDBA-4672-8DFF-553FE3E7003E}"/>
            </c:ext>
          </c:extLst>
        </c:ser>
        <c:ser>
          <c:idx val="18"/>
          <c:order val="18"/>
          <c:tx>
            <c:strRef>
              <c:f>'Graf III.1 Box'!$AC$4</c:f>
              <c:strCache>
                <c:ptCount val="1"/>
                <c:pt idx="0">
                  <c:v>Očekávání T18</c:v>
                </c:pt>
              </c:strCache>
            </c:strRef>
          </c:tx>
          <c:spPr>
            <a:ln w="25400">
              <a:solidFill>
                <a:sysClr val="windowText" lastClr="000000"/>
              </a:solidFill>
              <a:prstDash val="dash"/>
            </a:ln>
          </c:spPr>
          <c:marker>
            <c:symbol val="none"/>
          </c:marker>
          <c:xVal>
            <c:numRef>
              <c:f>'Graf III.1 Box'!$I$22:$I$25</c:f>
              <c:numCache>
                <c:formatCode>m/d/yyyy</c:formatCode>
                <c:ptCount val="4"/>
                <c:pt idx="0">
                  <c:v>45016</c:v>
                </c:pt>
                <c:pt idx="1">
                  <c:v>45107</c:v>
                </c:pt>
                <c:pt idx="2">
                  <c:v>45199</c:v>
                </c:pt>
                <c:pt idx="3">
                  <c:v>45291</c:v>
                </c:pt>
              </c:numCache>
            </c:numRef>
          </c:xVal>
          <c:yVal>
            <c:numRef>
              <c:f>'Graf III.1 Box'!$AC$22:$AC$25</c:f>
              <c:numCache>
                <c:formatCode>0.00</c:formatCode>
                <c:ptCount val="4"/>
                <c:pt idx="0">
                  <c:v>1.41792305</c:v>
                </c:pt>
                <c:pt idx="1">
                  <c:v>1.5752281904552563</c:v>
                </c:pt>
                <c:pt idx="2">
                  <c:v>2.1346626121681345</c:v>
                </c:pt>
                <c:pt idx="3">
                  <c:v>2.5136242801356197</c:v>
                </c:pt>
              </c:numCache>
            </c:numRef>
          </c:yVal>
          <c:smooth val="0"/>
          <c:extLst>
            <c:ext xmlns:c16="http://schemas.microsoft.com/office/drawing/2014/chart" uri="{C3380CC4-5D6E-409C-BE32-E72D297353CC}">
              <c16:uniqueId val="{00000012-CDBA-4672-8DFF-553FE3E7003E}"/>
            </c:ext>
          </c:extLst>
        </c:ser>
        <c:ser>
          <c:idx val="19"/>
          <c:order val="19"/>
          <c:tx>
            <c:strRef>
              <c:f>'Graf III.1 Box'!$AD$4</c:f>
              <c:strCache>
                <c:ptCount val="1"/>
                <c:pt idx="0">
                  <c:v>Očekávání T19</c:v>
                </c:pt>
              </c:strCache>
            </c:strRef>
          </c:tx>
          <c:spPr>
            <a:ln w="25400">
              <a:solidFill>
                <a:sysClr val="windowText" lastClr="000000"/>
              </a:solidFill>
              <a:prstDash val="dash"/>
            </a:ln>
          </c:spPr>
          <c:marker>
            <c:symbol val="none"/>
          </c:marker>
          <c:xVal>
            <c:numRef>
              <c:f>'Graf III.1 Box'!$I$23:$I$25</c:f>
              <c:numCache>
                <c:formatCode>m/d/yyyy</c:formatCode>
                <c:ptCount val="3"/>
                <c:pt idx="0">
                  <c:v>45107</c:v>
                </c:pt>
                <c:pt idx="1">
                  <c:v>45199</c:v>
                </c:pt>
                <c:pt idx="2">
                  <c:v>45291</c:v>
                </c:pt>
              </c:numCache>
            </c:numRef>
          </c:xVal>
          <c:yVal>
            <c:numRef>
              <c:f>'Graf III.1 Box'!$AD$23:$AD$25</c:f>
              <c:numCache>
                <c:formatCode>0.00</c:formatCode>
                <c:ptCount val="3"/>
                <c:pt idx="0">
                  <c:v>1.57519272</c:v>
                </c:pt>
                <c:pt idx="1">
                  <c:v>1.687887415869961</c:v>
                </c:pt>
                <c:pt idx="2">
                  <c:v>2.2899276155179686</c:v>
                </c:pt>
              </c:numCache>
            </c:numRef>
          </c:yVal>
          <c:smooth val="0"/>
          <c:extLst>
            <c:ext xmlns:c16="http://schemas.microsoft.com/office/drawing/2014/chart" uri="{C3380CC4-5D6E-409C-BE32-E72D297353CC}">
              <c16:uniqueId val="{00000013-CDBA-4672-8DFF-553FE3E7003E}"/>
            </c:ext>
          </c:extLst>
        </c:ser>
        <c:ser>
          <c:idx val="20"/>
          <c:order val="20"/>
          <c:tx>
            <c:strRef>
              <c:f>'Graf III.1 Box'!$AE$4</c:f>
              <c:strCache>
                <c:ptCount val="1"/>
                <c:pt idx="0">
                  <c:v>Očekávání T20</c:v>
                </c:pt>
              </c:strCache>
            </c:strRef>
          </c:tx>
          <c:spPr>
            <a:ln w="25400">
              <a:solidFill>
                <a:sysClr val="windowText" lastClr="000000"/>
              </a:solidFill>
              <a:prstDash val="dash"/>
            </a:ln>
          </c:spPr>
          <c:marker>
            <c:symbol val="none"/>
          </c:marker>
          <c:xVal>
            <c:numRef>
              <c:f>'Graf III.1 Box'!$I$24:$I$25</c:f>
              <c:numCache>
                <c:formatCode>m/d/yyyy</c:formatCode>
                <c:ptCount val="2"/>
                <c:pt idx="0">
                  <c:v>45199</c:v>
                </c:pt>
                <c:pt idx="1">
                  <c:v>45291</c:v>
                </c:pt>
              </c:numCache>
            </c:numRef>
          </c:xVal>
          <c:yVal>
            <c:numRef>
              <c:f>'Graf III.1 Box'!$AE$24:$AE$25</c:f>
              <c:numCache>
                <c:formatCode>0.00</c:formatCode>
                <c:ptCount val="2"/>
                <c:pt idx="0">
                  <c:v>1.68785718</c:v>
                </c:pt>
                <c:pt idx="1">
                  <c:v>1.9543826131819735</c:v>
                </c:pt>
              </c:numCache>
            </c:numRef>
          </c:yVal>
          <c:smooth val="0"/>
          <c:extLst>
            <c:ext xmlns:c16="http://schemas.microsoft.com/office/drawing/2014/chart" uri="{C3380CC4-5D6E-409C-BE32-E72D297353CC}">
              <c16:uniqueId val="{00000014-CDBA-4672-8DFF-553FE3E7003E}"/>
            </c:ext>
          </c:extLst>
        </c:ser>
        <c:dLbls>
          <c:showLegendKey val="0"/>
          <c:showVal val="0"/>
          <c:showCatName val="0"/>
          <c:showSerName val="0"/>
          <c:showPercent val="0"/>
          <c:showBubbleSize val="0"/>
        </c:dLbls>
        <c:axId val="146795904"/>
        <c:axId val="146678912"/>
      </c:scatterChart>
      <c:valAx>
        <c:axId val="146795904"/>
        <c:scaling>
          <c:orientation val="minMax"/>
          <c:max val="45291"/>
          <c:min val="43465"/>
        </c:scaling>
        <c:delete val="0"/>
        <c:axPos val="b"/>
        <c:numFmt formatCode="mm\/yy" sourceLinked="0"/>
        <c:majorTickMark val="none"/>
        <c:minorTickMark val="none"/>
        <c:tickLblPos val="low"/>
        <c:spPr>
          <a:noFill/>
          <a:ln w="6350">
            <a:solidFill>
              <a:srgbClr val="000000"/>
            </a:solidFill>
            <a:prstDash val="solid"/>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6678912"/>
        <c:crosses val="autoZero"/>
        <c:crossBetween val="midCat"/>
        <c:majorUnit val="365"/>
      </c:valAx>
      <c:valAx>
        <c:axId val="146678912"/>
        <c:scaling>
          <c:orientation val="minMax"/>
          <c:min val="-6"/>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6795904"/>
        <c:crosses val="autoZero"/>
        <c:crossBetween val="midCat"/>
        <c:majorUnit val="2"/>
      </c:valAx>
      <c:spPr>
        <a:noFill/>
        <a:ln w="25400">
          <a:noFill/>
        </a:ln>
        <a:effectLst/>
      </c:spPr>
    </c:plotArea>
    <c:legend>
      <c:legendPos val="b"/>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ayout>
        <c:manualLayout>
          <c:xMode val="edge"/>
          <c:yMode val="edge"/>
          <c:x val="0"/>
          <c:y val="0.8457128675691935"/>
          <c:w val="0.80264164968889373"/>
          <c:h val="0.1542871324308065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25400">
      <a:noFill/>
    </a:ln>
    <a:effectLst/>
  </c:spPr>
  <c:txPr>
    <a:bodyPr/>
    <a:lstStyle/>
    <a:p>
      <a:pPr>
        <a:defRPr/>
      </a:pPr>
      <a:endParaRPr lang="cs-CZ"/>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7985580945594042E-2"/>
          <c:w val="0.9825174825174825"/>
          <c:h val="0.74736205737421146"/>
        </c:manualLayout>
      </c:layout>
      <c:barChart>
        <c:barDir val="col"/>
        <c:grouping val="clustered"/>
        <c:varyColors val="0"/>
        <c:ser>
          <c:idx val="0"/>
          <c:order val="0"/>
          <c:tx>
            <c:strRef>
              <c:f>'Graf III.2 Box'!$K$5</c:f>
              <c:strCache>
                <c:ptCount val="1"/>
                <c:pt idx="0">
                  <c:v>OP dle IFRS9 (omezená predikční schopnost)</c:v>
                </c:pt>
              </c:strCache>
            </c:strRef>
          </c:tx>
          <c:spPr>
            <a:solidFill>
              <a:schemeClr val="accent1"/>
            </a:solidFill>
            <a:ln>
              <a:noFill/>
            </a:ln>
            <a:effectLst/>
          </c:spPr>
          <c:invertIfNegative val="0"/>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Box'!$K$6:$K$26</c:f>
              <c:numCache>
                <c:formatCode>0.00</c:formatCode>
                <c:ptCount val="21"/>
                <c:pt idx="0">
                  <c:v>1.6593685512616312</c:v>
                </c:pt>
                <c:pt idx="1">
                  <c:v>4.1799590212224773</c:v>
                </c:pt>
                <c:pt idx="2">
                  <c:v>5.025721674247043</c:v>
                </c:pt>
                <c:pt idx="3">
                  <c:v>6.3096500930242119</c:v>
                </c:pt>
                <c:pt idx="4">
                  <c:v>12.279664524145513</c:v>
                </c:pt>
                <c:pt idx="5">
                  <c:v>19.319810443740458</c:v>
                </c:pt>
                <c:pt idx="6">
                  <c:v>18.79244458399382</c:v>
                </c:pt>
                <c:pt idx="7">
                  <c:v>18.893983697082966</c:v>
                </c:pt>
                <c:pt idx="8">
                  <c:v>19.151764871446161</c:v>
                </c:pt>
                <c:pt idx="9">
                  <c:v>20.741110654055362</c:v>
                </c:pt>
                <c:pt idx="10">
                  <c:v>22.823443797772438</c:v>
                </c:pt>
                <c:pt idx="11">
                  <c:v>23.342131492182361</c:v>
                </c:pt>
                <c:pt idx="12">
                  <c:v>22.718709552678057</c:v>
                </c:pt>
                <c:pt idx="13">
                  <c:v>22.287960710925233</c:v>
                </c:pt>
                <c:pt idx="14">
                  <c:v>21.704031123203265</c:v>
                </c:pt>
                <c:pt idx="15">
                  <c:v>20.387532097287369</c:v>
                </c:pt>
                <c:pt idx="16">
                  <c:v>18.031595880799561</c:v>
                </c:pt>
                <c:pt idx="17">
                  <c:v>17.141014412988831</c:v>
                </c:pt>
                <c:pt idx="18">
                  <c:v>16.254598185211687</c:v>
                </c:pt>
                <c:pt idx="19">
                  <c:v>15.05157264426151</c:v>
                </c:pt>
                <c:pt idx="20">
                  <c:v>12.904643599048184</c:v>
                </c:pt>
              </c:numCache>
            </c:numRef>
          </c:val>
          <c:extLst>
            <c:ext xmlns:c16="http://schemas.microsoft.com/office/drawing/2014/chart" uri="{C3380CC4-5D6E-409C-BE32-E72D297353CC}">
              <c16:uniqueId val="{00000000-354E-4F4E-AB2E-4AE6BF3879D9}"/>
            </c:ext>
          </c:extLst>
        </c:ser>
        <c:ser>
          <c:idx val="1"/>
          <c:order val="1"/>
          <c:tx>
            <c:strRef>
              <c:f>'Graf III.2 Box'!$L$5</c:f>
              <c:strCache>
                <c:ptCount val="1"/>
                <c:pt idx="0">
                  <c:v>OP dle IAS 39</c:v>
                </c:pt>
              </c:strCache>
            </c:strRef>
          </c:tx>
          <c:spPr>
            <a:solidFill>
              <a:schemeClr val="accent2"/>
            </a:solidFill>
            <a:ln>
              <a:noFill/>
            </a:ln>
            <a:effectLst/>
          </c:spPr>
          <c:invertIfNegative val="0"/>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Box'!$L$6:$L$26</c:f>
              <c:numCache>
                <c:formatCode>0.00</c:formatCode>
                <c:ptCount val="21"/>
                <c:pt idx="1">
                  <c:v>3.4626698478332303</c:v>
                </c:pt>
                <c:pt idx="2">
                  <c:v>4.6470350898927535</c:v>
                </c:pt>
                <c:pt idx="3">
                  <c:v>5.0447255476457213</c:v>
                </c:pt>
                <c:pt idx="4">
                  <c:v>5.6810333993634234</c:v>
                </c:pt>
                <c:pt idx="5">
                  <c:v>8.3582386651715073</c:v>
                </c:pt>
                <c:pt idx="6">
                  <c:v>10.849794665510698</c:v>
                </c:pt>
                <c:pt idx="7">
                  <c:v>13.984882553550138</c:v>
                </c:pt>
                <c:pt idx="8">
                  <c:v>16.307764156200705</c:v>
                </c:pt>
                <c:pt idx="9">
                  <c:v>17.412469571671597</c:v>
                </c:pt>
                <c:pt idx="10">
                  <c:v>19.639983815181129</c:v>
                </c:pt>
                <c:pt idx="11">
                  <c:v>21.838620212762269</c:v>
                </c:pt>
                <c:pt idx="12">
                  <c:v>22.760683606602267</c:v>
                </c:pt>
                <c:pt idx="13">
                  <c:v>23.061074629406885</c:v>
                </c:pt>
                <c:pt idx="14">
                  <c:v>23.84644605089786</c:v>
                </c:pt>
                <c:pt idx="15">
                  <c:v>22.866152327683963</c:v>
                </c:pt>
                <c:pt idx="16">
                  <c:v>21.668970982738553</c:v>
                </c:pt>
                <c:pt idx="17">
                  <c:v>19.677336378587828</c:v>
                </c:pt>
                <c:pt idx="18">
                  <c:v>18.695728086511892</c:v>
                </c:pt>
                <c:pt idx="19">
                  <c:v>17.440691805645308</c:v>
                </c:pt>
                <c:pt idx="20">
                  <c:v>16.155939771068432</c:v>
                </c:pt>
              </c:numCache>
            </c:numRef>
          </c:val>
          <c:extLst>
            <c:ext xmlns:c16="http://schemas.microsoft.com/office/drawing/2014/chart" uri="{C3380CC4-5D6E-409C-BE32-E72D297353CC}">
              <c16:uniqueId val="{00000001-354E-4F4E-AB2E-4AE6BF3879D9}"/>
            </c:ext>
          </c:extLst>
        </c:ser>
        <c:dLbls>
          <c:showLegendKey val="0"/>
          <c:showVal val="0"/>
          <c:showCatName val="0"/>
          <c:showSerName val="0"/>
          <c:showPercent val="0"/>
          <c:showBubbleSize val="0"/>
        </c:dLbls>
        <c:gapWidth val="150"/>
        <c:axId val="146734080"/>
        <c:axId val="145367808"/>
      </c:barChart>
      <c:lineChart>
        <c:grouping val="standard"/>
        <c:varyColors val="0"/>
        <c:ser>
          <c:idx val="2"/>
          <c:order val="2"/>
          <c:tx>
            <c:strRef>
              <c:f>'Graf III.2 Box'!$M$5</c:f>
              <c:strCache>
                <c:ptCount val="1"/>
                <c:pt idx="0">
                  <c:v>Zisk dle IFRS9 (omezená predikční schopnost, pravá osa)</c:v>
                </c:pt>
              </c:strCache>
            </c:strRef>
          </c:tx>
          <c:spPr>
            <a:ln w="25400" cap="rnd">
              <a:solidFill>
                <a:schemeClr val="accent1"/>
              </a:solidFill>
              <a:prstDash val="sysDash"/>
              <a:round/>
            </a:ln>
            <a:effectLst/>
          </c:spPr>
          <c:marker>
            <c:symbol val="none"/>
          </c:marker>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Box'!$M$6:$M$26</c:f>
              <c:numCache>
                <c:formatCode>0.00</c:formatCode>
                <c:ptCount val="21"/>
                <c:pt idx="1">
                  <c:v>109.34028521877752</c:v>
                </c:pt>
                <c:pt idx="2">
                  <c:v>101.26825660575297</c:v>
                </c:pt>
                <c:pt idx="3">
                  <c:v>97.186932880975789</c:v>
                </c:pt>
                <c:pt idx="4">
                  <c:v>84.228074613854488</c:v>
                </c:pt>
                <c:pt idx="5">
                  <c:v>57.778008416259546</c:v>
                </c:pt>
                <c:pt idx="6">
                  <c:v>54.43417631600618</c:v>
                </c:pt>
                <c:pt idx="7">
                  <c:v>47.774206162917032</c:v>
                </c:pt>
                <c:pt idx="8">
                  <c:v>46.170241828553841</c:v>
                </c:pt>
                <c:pt idx="9">
                  <c:v>57.611324165944637</c:v>
                </c:pt>
                <c:pt idx="10">
                  <c:v>60.678767802227554</c:v>
                </c:pt>
                <c:pt idx="11">
                  <c:v>64.249795547817641</c:v>
                </c:pt>
                <c:pt idx="12">
                  <c:v>71.282339505321943</c:v>
                </c:pt>
                <c:pt idx="13">
                  <c:v>79.54349271707477</c:v>
                </c:pt>
                <c:pt idx="14">
                  <c:v>87.259137456796736</c:v>
                </c:pt>
                <c:pt idx="15">
                  <c:v>92.612814962712633</c:v>
                </c:pt>
                <c:pt idx="16">
                  <c:v>95.811351519200443</c:v>
                </c:pt>
                <c:pt idx="17">
                  <c:v>92.869891627011157</c:v>
                </c:pt>
                <c:pt idx="18">
                  <c:v>92.252940114788302</c:v>
                </c:pt>
                <c:pt idx="19">
                  <c:v>94.399583675738484</c:v>
                </c:pt>
                <c:pt idx="20">
                  <c:v>97.222499480951811</c:v>
                </c:pt>
              </c:numCache>
            </c:numRef>
          </c:val>
          <c:smooth val="0"/>
          <c:extLst>
            <c:ext xmlns:c16="http://schemas.microsoft.com/office/drawing/2014/chart" uri="{C3380CC4-5D6E-409C-BE32-E72D297353CC}">
              <c16:uniqueId val="{00000002-354E-4F4E-AB2E-4AE6BF3879D9}"/>
            </c:ext>
          </c:extLst>
        </c:ser>
        <c:ser>
          <c:idx val="3"/>
          <c:order val="3"/>
          <c:tx>
            <c:strRef>
              <c:f>'Graf III.2 Box'!$N$5</c:f>
              <c:strCache>
                <c:ptCount val="1"/>
                <c:pt idx="0">
                  <c:v>Zisk dle IAS 39 (pravá osa)</c:v>
                </c:pt>
              </c:strCache>
            </c:strRef>
          </c:tx>
          <c:spPr>
            <a:ln w="25400" cap="rnd">
              <a:solidFill>
                <a:schemeClr val="accent2"/>
              </a:solidFill>
              <a:prstDash val="sysDash"/>
              <a:round/>
            </a:ln>
            <a:effectLst/>
          </c:spPr>
          <c:marker>
            <c:symbol val="none"/>
          </c:marker>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Box'!$N$6:$N$26</c:f>
              <c:numCache>
                <c:formatCode>0.00</c:formatCode>
                <c:ptCount val="21"/>
                <c:pt idx="1">
                  <c:v>110.05757439216677</c:v>
                </c:pt>
                <c:pt idx="2">
                  <c:v>100.59794681010725</c:v>
                </c:pt>
                <c:pt idx="3">
                  <c:v>97.869093597354279</c:v>
                </c:pt>
                <c:pt idx="4">
                  <c:v>91.408749215636576</c:v>
                </c:pt>
                <c:pt idx="5">
                  <c:v>72.556610384828488</c:v>
                </c:pt>
                <c:pt idx="6">
                  <c:v>66.8390560844893</c:v>
                </c:pt>
                <c:pt idx="7">
                  <c:v>58.238608996449869</c:v>
                </c:pt>
                <c:pt idx="8">
                  <c:v>54.793908093799303</c:v>
                </c:pt>
                <c:pt idx="9">
                  <c:v>64.547892778328404</c:v>
                </c:pt>
                <c:pt idx="10">
                  <c:v>66.611859184818869</c:v>
                </c:pt>
                <c:pt idx="11">
                  <c:v>67.821318987237731</c:v>
                </c:pt>
                <c:pt idx="12">
                  <c:v>72.240190608397725</c:v>
                </c:pt>
                <c:pt idx="13">
                  <c:v>78.465136560593109</c:v>
                </c:pt>
                <c:pt idx="14">
                  <c:v>83.622861099102153</c:v>
                </c:pt>
                <c:pt idx="15">
                  <c:v>87.967470222316038</c:v>
                </c:pt>
                <c:pt idx="16">
                  <c:v>89.866818517261436</c:v>
                </c:pt>
                <c:pt idx="17">
                  <c:v>88.665085321412178</c:v>
                </c:pt>
                <c:pt idx="18">
                  <c:v>88.393887163488102</c:v>
                </c:pt>
                <c:pt idx="19">
                  <c:v>90.435271794354691</c:v>
                </c:pt>
                <c:pt idx="20">
                  <c:v>92.283346128931569</c:v>
                </c:pt>
              </c:numCache>
            </c:numRef>
          </c:val>
          <c:smooth val="0"/>
          <c:extLst>
            <c:ext xmlns:c16="http://schemas.microsoft.com/office/drawing/2014/chart" uri="{C3380CC4-5D6E-409C-BE32-E72D297353CC}">
              <c16:uniqueId val="{00000003-354E-4F4E-AB2E-4AE6BF3879D9}"/>
            </c:ext>
          </c:extLst>
        </c:ser>
        <c:dLbls>
          <c:showLegendKey val="0"/>
          <c:showVal val="0"/>
          <c:showCatName val="0"/>
          <c:showSerName val="0"/>
          <c:showPercent val="0"/>
          <c:showBubbleSize val="0"/>
        </c:dLbls>
        <c:marker val="1"/>
        <c:smooth val="0"/>
        <c:axId val="145379328"/>
        <c:axId val="145369344"/>
      </c:lineChart>
      <c:catAx>
        <c:axId val="146734080"/>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5367808"/>
        <c:crosses val="autoZero"/>
        <c:auto val="1"/>
        <c:lblAlgn val="ctr"/>
        <c:lblOffset val="100"/>
        <c:tickLblSkip val="4"/>
        <c:tickMarkSkip val="2"/>
        <c:noMultiLvlLbl val="0"/>
      </c:catAx>
      <c:valAx>
        <c:axId val="145367808"/>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6734080"/>
        <c:crosses val="autoZero"/>
        <c:crossBetween val="between"/>
      </c:valAx>
      <c:valAx>
        <c:axId val="145369344"/>
        <c:scaling>
          <c:orientation val="minMax"/>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5379328"/>
        <c:crosses val="max"/>
        <c:crossBetween val="between"/>
      </c:valAx>
      <c:catAx>
        <c:axId val="145379328"/>
        <c:scaling>
          <c:orientation val="minMax"/>
        </c:scaling>
        <c:delete val="1"/>
        <c:axPos val="b"/>
        <c:numFmt formatCode="General" sourceLinked="1"/>
        <c:majorTickMark val="out"/>
        <c:minorTickMark val="none"/>
        <c:tickLblPos val="nextTo"/>
        <c:crossAx val="145369344"/>
        <c:crosses val="autoZero"/>
        <c:auto val="1"/>
        <c:lblAlgn val="ctr"/>
        <c:lblOffset val="100"/>
        <c:noMultiLvlLbl val="0"/>
      </c:catAx>
      <c:spPr>
        <a:noFill/>
        <a:ln w="25400">
          <a:noFill/>
        </a:ln>
        <a:effectLst/>
      </c:spPr>
    </c:plotArea>
    <c:legend>
      <c:legendPos val="b"/>
      <c:layout>
        <c:manualLayout>
          <c:xMode val="edge"/>
          <c:yMode val="edge"/>
          <c:x val="0"/>
          <c:y val="0.77288183408636546"/>
          <c:w val="0.9739711469632728"/>
          <c:h val="0.2271182626178885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1.7985580945594042E-2"/>
          <c:w val="0.9825174825174825"/>
          <c:h val="0.74736205737421146"/>
        </c:manualLayout>
      </c:layout>
      <c:barChart>
        <c:barDir val="col"/>
        <c:grouping val="clustered"/>
        <c:varyColors val="0"/>
        <c:ser>
          <c:idx val="0"/>
          <c:order val="0"/>
          <c:tx>
            <c:strRef>
              <c:f>'Graf III.2 Box'!$K$4</c:f>
              <c:strCache>
                <c:ptCount val="1"/>
                <c:pt idx="0">
                  <c:v>Provisions under IFRS 9 (limited forecasting ability)</c:v>
                </c:pt>
              </c:strCache>
            </c:strRef>
          </c:tx>
          <c:spPr>
            <a:solidFill>
              <a:schemeClr val="accent1"/>
            </a:solidFill>
            <a:ln>
              <a:noFill/>
            </a:ln>
            <a:effectLst/>
          </c:spPr>
          <c:invertIfNegative val="0"/>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Box'!$K$6:$K$26</c:f>
              <c:numCache>
                <c:formatCode>0.00</c:formatCode>
                <c:ptCount val="21"/>
                <c:pt idx="0">
                  <c:v>1.6593685512616312</c:v>
                </c:pt>
                <c:pt idx="1">
                  <c:v>4.1799590212224773</c:v>
                </c:pt>
                <c:pt idx="2">
                  <c:v>5.025721674247043</c:v>
                </c:pt>
                <c:pt idx="3">
                  <c:v>6.3096500930242119</c:v>
                </c:pt>
                <c:pt idx="4">
                  <c:v>12.279664524145513</c:v>
                </c:pt>
                <c:pt idx="5">
                  <c:v>19.319810443740458</c:v>
                </c:pt>
                <c:pt idx="6">
                  <c:v>18.79244458399382</c:v>
                </c:pt>
                <c:pt idx="7">
                  <c:v>18.893983697082966</c:v>
                </c:pt>
                <c:pt idx="8">
                  <c:v>19.151764871446161</c:v>
                </c:pt>
                <c:pt idx="9">
                  <c:v>20.741110654055362</c:v>
                </c:pt>
                <c:pt idx="10">
                  <c:v>22.823443797772438</c:v>
                </c:pt>
                <c:pt idx="11">
                  <c:v>23.342131492182361</c:v>
                </c:pt>
                <c:pt idx="12">
                  <c:v>22.718709552678057</c:v>
                </c:pt>
                <c:pt idx="13">
                  <c:v>22.287960710925233</c:v>
                </c:pt>
                <c:pt idx="14">
                  <c:v>21.704031123203265</c:v>
                </c:pt>
                <c:pt idx="15">
                  <c:v>20.387532097287369</c:v>
                </c:pt>
                <c:pt idx="16">
                  <c:v>18.031595880799561</c:v>
                </c:pt>
                <c:pt idx="17">
                  <c:v>17.141014412988831</c:v>
                </c:pt>
                <c:pt idx="18">
                  <c:v>16.254598185211687</c:v>
                </c:pt>
                <c:pt idx="19">
                  <c:v>15.05157264426151</c:v>
                </c:pt>
                <c:pt idx="20">
                  <c:v>12.904643599048184</c:v>
                </c:pt>
              </c:numCache>
            </c:numRef>
          </c:val>
          <c:extLst>
            <c:ext xmlns:c16="http://schemas.microsoft.com/office/drawing/2014/chart" uri="{C3380CC4-5D6E-409C-BE32-E72D297353CC}">
              <c16:uniqueId val="{00000000-5BFF-4A02-A8DF-431361625DA1}"/>
            </c:ext>
          </c:extLst>
        </c:ser>
        <c:ser>
          <c:idx val="1"/>
          <c:order val="1"/>
          <c:tx>
            <c:strRef>
              <c:f>'Graf III.2 Box'!$L$4</c:f>
              <c:strCache>
                <c:ptCount val="1"/>
                <c:pt idx="0">
                  <c:v>Provisions under IAS 39</c:v>
                </c:pt>
              </c:strCache>
            </c:strRef>
          </c:tx>
          <c:spPr>
            <a:solidFill>
              <a:schemeClr val="accent2"/>
            </a:solidFill>
            <a:ln>
              <a:noFill/>
            </a:ln>
            <a:effectLst/>
          </c:spPr>
          <c:invertIfNegative val="0"/>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Box'!$L$6:$L$26</c:f>
              <c:numCache>
                <c:formatCode>0.00</c:formatCode>
                <c:ptCount val="21"/>
                <c:pt idx="1">
                  <c:v>3.4626698478332303</c:v>
                </c:pt>
                <c:pt idx="2">
                  <c:v>4.6470350898927535</c:v>
                </c:pt>
                <c:pt idx="3">
                  <c:v>5.0447255476457213</c:v>
                </c:pt>
                <c:pt idx="4">
                  <c:v>5.6810333993634234</c:v>
                </c:pt>
                <c:pt idx="5">
                  <c:v>8.3582386651715073</c:v>
                </c:pt>
                <c:pt idx="6">
                  <c:v>10.849794665510698</c:v>
                </c:pt>
                <c:pt idx="7">
                  <c:v>13.984882553550138</c:v>
                </c:pt>
                <c:pt idx="8">
                  <c:v>16.307764156200705</c:v>
                </c:pt>
                <c:pt idx="9">
                  <c:v>17.412469571671597</c:v>
                </c:pt>
                <c:pt idx="10">
                  <c:v>19.639983815181129</c:v>
                </c:pt>
                <c:pt idx="11">
                  <c:v>21.838620212762269</c:v>
                </c:pt>
                <c:pt idx="12">
                  <c:v>22.760683606602267</c:v>
                </c:pt>
                <c:pt idx="13">
                  <c:v>23.061074629406885</c:v>
                </c:pt>
                <c:pt idx="14">
                  <c:v>23.84644605089786</c:v>
                </c:pt>
                <c:pt idx="15">
                  <c:v>22.866152327683963</c:v>
                </c:pt>
                <c:pt idx="16">
                  <c:v>21.668970982738553</c:v>
                </c:pt>
                <c:pt idx="17">
                  <c:v>19.677336378587828</c:v>
                </c:pt>
                <c:pt idx="18">
                  <c:v>18.695728086511892</c:v>
                </c:pt>
                <c:pt idx="19">
                  <c:v>17.440691805645308</c:v>
                </c:pt>
                <c:pt idx="20">
                  <c:v>16.155939771068432</c:v>
                </c:pt>
              </c:numCache>
            </c:numRef>
          </c:val>
          <c:extLst>
            <c:ext xmlns:c16="http://schemas.microsoft.com/office/drawing/2014/chart" uri="{C3380CC4-5D6E-409C-BE32-E72D297353CC}">
              <c16:uniqueId val="{00000001-5BFF-4A02-A8DF-431361625DA1}"/>
            </c:ext>
          </c:extLst>
        </c:ser>
        <c:dLbls>
          <c:showLegendKey val="0"/>
          <c:showVal val="0"/>
          <c:showCatName val="0"/>
          <c:showSerName val="0"/>
          <c:showPercent val="0"/>
          <c:showBubbleSize val="0"/>
        </c:dLbls>
        <c:gapWidth val="150"/>
        <c:axId val="145421056"/>
        <c:axId val="145422592"/>
      </c:barChart>
      <c:lineChart>
        <c:grouping val="standard"/>
        <c:varyColors val="0"/>
        <c:ser>
          <c:idx val="2"/>
          <c:order val="2"/>
          <c:tx>
            <c:strRef>
              <c:f>'Graf III.2 Box'!$M$4</c:f>
              <c:strCache>
                <c:ptCount val="1"/>
                <c:pt idx="0">
                  <c:v>Profit under IFRS 9 (limited forecasting ability, rhs)</c:v>
                </c:pt>
              </c:strCache>
            </c:strRef>
          </c:tx>
          <c:spPr>
            <a:ln w="25400" cap="rnd">
              <a:solidFill>
                <a:schemeClr val="accent1"/>
              </a:solidFill>
              <a:prstDash val="sysDash"/>
              <a:round/>
            </a:ln>
            <a:effectLst/>
          </c:spPr>
          <c:marker>
            <c:symbol val="none"/>
          </c:marker>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Box'!$M$6:$M$26</c:f>
              <c:numCache>
                <c:formatCode>0.00</c:formatCode>
                <c:ptCount val="21"/>
                <c:pt idx="1">
                  <c:v>109.34028521877752</c:v>
                </c:pt>
                <c:pt idx="2">
                  <c:v>101.26825660575297</c:v>
                </c:pt>
                <c:pt idx="3">
                  <c:v>97.186932880975789</c:v>
                </c:pt>
                <c:pt idx="4">
                  <c:v>84.228074613854488</c:v>
                </c:pt>
                <c:pt idx="5">
                  <c:v>57.778008416259546</c:v>
                </c:pt>
                <c:pt idx="6">
                  <c:v>54.43417631600618</c:v>
                </c:pt>
                <c:pt idx="7">
                  <c:v>47.774206162917032</c:v>
                </c:pt>
                <c:pt idx="8">
                  <c:v>46.170241828553841</c:v>
                </c:pt>
                <c:pt idx="9">
                  <c:v>57.611324165944637</c:v>
                </c:pt>
                <c:pt idx="10">
                  <c:v>60.678767802227554</c:v>
                </c:pt>
                <c:pt idx="11">
                  <c:v>64.249795547817641</c:v>
                </c:pt>
                <c:pt idx="12">
                  <c:v>71.282339505321943</c:v>
                </c:pt>
                <c:pt idx="13">
                  <c:v>79.54349271707477</c:v>
                </c:pt>
                <c:pt idx="14">
                  <c:v>87.259137456796736</c:v>
                </c:pt>
                <c:pt idx="15">
                  <c:v>92.612814962712633</c:v>
                </c:pt>
                <c:pt idx="16">
                  <c:v>95.811351519200443</c:v>
                </c:pt>
                <c:pt idx="17">
                  <c:v>92.869891627011157</c:v>
                </c:pt>
                <c:pt idx="18">
                  <c:v>92.252940114788302</c:v>
                </c:pt>
                <c:pt idx="19">
                  <c:v>94.399583675738484</c:v>
                </c:pt>
                <c:pt idx="20">
                  <c:v>97.222499480951811</c:v>
                </c:pt>
              </c:numCache>
            </c:numRef>
          </c:val>
          <c:smooth val="0"/>
          <c:extLst>
            <c:ext xmlns:c16="http://schemas.microsoft.com/office/drawing/2014/chart" uri="{C3380CC4-5D6E-409C-BE32-E72D297353CC}">
              <c16:uniqueId val="{00000002-5BFF-4A02-A8DF-431361625DA1}"/>
            </c:ext>
          </c:extLst>
        </c:ser>
        <c:ser>
          <c:idx val="3"/>
          <c:order val="3"/>
          <c:tx>
            <c:strRef>
              <c:f>'Graf III.2 Box'!$N$4</c:f>
              <c:strCache>
                <c:ptCount val="1"/>
                <c:pt idx="0">
                  <c:v>Profit under IAS 39 (rhs)</c:v>
                </c:pt>
              </c:strCache>
            </c:strRef>
          </c:tx>
          <c:spPr>
            <a:ln w="25400" cap="rnd">
              <a:solidFill>
                <a:schemeClr val="accent2"/>
              </a:solidFill>
              <a:prstDash val="sysDash"/>
              <a:round/>
            </a:ln>
            <a:effectLst/>
          </c:spPr>
          <c:marker>
            <c:symbol val="none"/>
          </c:marker>
          <c:cat>
            <c:strRef>
              <c:f>'Graf III.2 Box'!$J$6:$J$26</c:f>
              <c:strCache>
                <c:ptCount val="21"/>
                <c:pt idx="0">
                  <c:v>12/18</c:v>
                </c:pt>
                <c:pt idx="1">
                  <c:v>03/19</c:v>
                </c:pt>
                <c:pt idx="2">
                  <c:v>06/19</c:v>
                </c:pt>
                <c:pt idx="3">
                  <c:v>09/19</c:v>
                </c:pt>
                <c:pt idx="4">
                  <c:v>12/19</c:v>
                </c:pt>
                <c:pt idx="5">
                  <c:v>03/20</c:v>
                </c:pt>
                <c:pt idx="6">
                  <c:v>06/20</c:v>
                </c:pt>
                <c:pt idx="7">
                  <c:v>09/20</c:v>
                </c:pt>
                <c:pt idx="8">
                  <c:v>12/20</c:v>
                </c:pt>
                <c:pt idx="9">
                  <c:v>03/21</c:v>
                </c:pt>
                <c:pt idx="10">
                  <c:v>06/21</c:v>
                </c:pt>
                <c:pt idx="11">
                  <c:v>09/21</c:v>
                </c:pt>
                <c:pt idx="12">
                  <c:v>12/21</c:v>
                </c:pt>
                <c:pt idx="13">
                  <c:v>03/22</c:v>
                </c:pt>
                <c:pt idx="14">
                  <c:v>06/22</c:v>
                </c:pt>
                <c:pt idx="15">
                  <c:v>09/22</c:v>
                </c:pt>
                <c:pt idx="16">
                  <c:v>12/22</c:v>
                </c:pt>
                <c:pt idx="17">
                  <c:v>03/23</c:v>
                </c:pt>
                <c:pt idx="18">
                  <c:v>06/23</c:v>
                </c:pt>
                <c:pt idx="19">
                  <c:v>09/23</c:v>
                </c:pt>
                <c:pt idx="20">
                  <c:v>12/23</c:v>
                </c:pt>
              </c:strCache>
            </c:strRef>
          </c:cat>
          <c:val>
            <c:numRef>
              <c:f>'Graf III.2 Box'!$N$6:$N$26</c:f>
              <c:numCache>
                <c:formatCode>0.00</c:formatCode>
                <c:ptCount val="21"/>
                <c:pt idx="1">
                  <c:v>110.05757439216677</c:v>
                </c:pt>
                <c:pt idx="2">
                  <c:v>100.59794681010725</c:v>
                </c:pt>
                <c:pt idx="3">
                  <c:v>97.869093597354279</c:v>
                </c:pt>
                <c:pt idx="4">
                  <c:v>91.408749215636576</c:v>
                </c:pt>
                <c:pt idx="5">
                  <c:v>72.556610384828488</c:v>
                </c:pt>
                <c:pt idx="6">
                  <c:v>66.8390560844893</c:v>
                </c:pt>
                <c:pt idx="7">
                  <c:v>58.238608996449869</c:v>
                </c:pt>
                <c:pt idx="8">
                  <c:v>54.793908093799303</c:v>
                </c:pt>
                <c:pt idx="9">
                  <c:v>64.547892778328404</c:v>
                </c:pt>
                <c:pt idx="10">
                  <c:v>66.611859184818869</c:v>
                </c:pt>
                <c:pt idx="11">
                  <c:v>67.821318987237731</c:v>
                </c:pt>
                <c:pt idx="12">
                  <c:v>72.240190608397725</c:v>
                </c:pt>
                <c:pt idx="13">
                  <c:v>78.465136560593109</c:v>
                </c:pt>
                <c:pt idx="14">
                  <c:v>83.622861099102153</c:v>
                </c:pt>
                <c:pt idx="15">
                  <c:v>87.967470222316038</c:v>
                </c:pt>
                <c:pt idx="16">
                  <c:v>89.866818517261436</c:v>
                </c:pt>
                <c:pt idx="17">
                  <c:v>88.665085321412178</c:v>
                </c:pt>
                <c:pt idx="18">
                  <c:v>88.393887163488102</c:v>
                </c:pt>
                <c:pt idx="19">
                  <c:v>90.435271794354691</c:v>
                </c:pt>
                <c:pt idx="20">
                  <c:v>92.283346128931569</c:v>
                </c:pt>
              </c:numCache>
            </c:numRef>
          </c:val>
          <c:smooth val="0"/>
          <c:extLst>
            <c:ext xmlns:c16="http://schemas.microsoft.com/office/drawing/2014/chart" uri="{C3380CC4-5D6E-409C-BE32-E72D297353CC}">
              <c16:uniqueId val="{00000003-5BFF-4A02-A8DF-431361625DA1}"/>
            </c:ext>
          </c:extLst>
        </c:ser>
        <c:dLbls>
          <c:showLegendKey val="0"/>
          <c:showVal val="0"/>
          <c:showCatName val="0"/>
          <c:showSerName val="0"/>
          <c:showPercent val="0"/>
          <c:showBubbleSize val="0"/>
        </c:dLbls>
        <c:marker val="1"/>
        <c:smooth val="0"/>
        <c:axId val="145434112"/>
        <c:axId val="145432576"/>
      </c:lineChart>
      <c:catAx>
        <c:axId val="145421056"/>
        <c:scaling>
          <c:orientation val="minMax"/>
        </c:scaling>
        <c:delete val="0"/>
        <c:axPos val="b"/>
        <c:numFmt formatCode="General" sourceLinked="1"/>
        <c:majorTickMark val="none"/>
        <c:minorTickMark val="none"/>
        <c:tickLblPos val="low"/>
        <c:spPr>
          <a:noFill/>
          <a:ln w="6350" cap="flat" cmpd="sng" algn="ctr">
            <a:solidFill>
              <a:srgbClr val="000000"/>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5422592"/>
        <c:crosses val="autoZero"/>
        <c:auto val="1"/>
        <c:lblAlgn val="ctr"/>
        <c:lblOffset val="100"/>
        <c:tickLblSkip val="4"/>
        <c:tickMarkSkip val="2"/>
        <c:noMultiLvlLbl val="0"/>
      </c:catAx>
      <c:valAx>
        <c:axId val="145422592"/>
        <c:scaling>
          <c:orientation val="minMax"/>
        </c:scaling>
        <c:delete val="0"/>
        <c:axPos val="l"/>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5421056"/>
        <c:crosses val="autoZero"/>
        <c:crossBetween val="between"/>
      </c:valAx>
      <c:valAx>
        <c:axId val="145432576"/>
        <c:scaling>
          <c:orientation val="minMax"/>
        </c:scaling>
        <c:delete val="0"/>
        <c:axPos val="r"/>
        <c:numFmt formatCode="0" sourceLinked="0"/>
        <c:majorTickMark val="out"/>
        <c:minorTickMark val="none"/>
        <c:tickLblPos val="nextTo"/>
        <c:spPr>
          <a:noFill/>
          <a:ln w="6350">
            <a:solidFill>
              <a:srgbClr val="000000"/>
            </a:solidFill>
          </a:ln>
          <a:effectLst/>
        </c:spPr>
        <c:txPr>
          <a:bodyPr rot="0" spcFirstLastPara="1" vertOverflow="ellipsis" wrap="square" anchor="ctr" anchorCtr="1"/>
          <a:lstStyle/>
          <a:p>
            <a:pPr>
              <a:defRPr sz="900" b="0" i="0" u="none" strike="noStrike" kern="1200" baseline="0">
                <a:solidFill>
                  <a:sysClr val="windowText" lastClr="000000"/>
                </a:solidFill>
                <a:latin typeface="Arial"/>
                <a:ea typeface="Arial"/>
                <a:cs typeface="Arial"/>
              </a:defRPr>
            </a:pPr>
            <a:endParaRPr lang="cs-CZ"/>
          </a:p>
        </c:txPr>
        <c:crossAx val="145434112"/>
        <c:crosses val="max"/>
        <c:crossBetween val="between"/>
      </c:valAx>
      <c:catAx>
        <c:axId val="145434112"/>
        <c:scaling>
          <c:orientation val="minMax"/>
        </c:scaling>
        <c:delete val="1"/>
        <c:axPos val="b"/>
        <c:numFmt formatCode="General" sourceLinked="1"/>
        <c:majorTickMark val="out"/>
        <c:minorTickMark val="none"/>
        <c:tickLblPos val="nextTo"/>
        <c:crossAx val="145432576"/>
        <c:crosses val="autoZero"/>
        <c:auto val="1"/>
        <c:lblAlgn val="ctr"/>
        <c:lblOffset val="100"/>
        <c:noMultiLvlLbl val="0"/>
      </c:catAx>
      <c:spPr>
        <a:noFill/>
        <a:ln w="25400">
          <a:noFill/>
        </a:ln>
        <a:effectLst/>
      </c:spPr>
    </c:plotArea>
    <c:legend>
      <c:legendPos val="b"/>
      <c:layout>
        <c:manualLayout>
          <c:xMode val="edge"/>
          <c:yMode val="edge"/>
          <c:x val="0"/>
          <c:y val="0.77288183408636546"/>
          <c:w val="0.97397114696327303"/>
          <c:h val="0.22711826261788859"/>
        </c:manualLayout>
      </c:layout>
      <c:overlay val="0"/>
      <c:spPr>
        <a:noFill/>
        <a:ln w="25400">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a:ea typeface="Arial"/>
              <a:cs typeface="Arial"/>
            </a:defRPr>
          </a:pPr>
          <a:endParaRPr lang="cs-CZ"/>
        </a:p>
      </c:txPr>
    </c:legend>
    <c:plotVisOnly val="1"/>
    <c:dispBlanksAs val="gap"/>
    <c:showDLblsOverMax val="0"/>
  </c:chart>
  <c:spPr>
    <a:solidFill>
      <a:schemeClr val="bg1"/>
    </a:solidFill>
    <a:ln w="25400" cap="flat" cmpd="sng" algn="ctr">
      <a:no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99448601575033E-2"/>
          <c:y val="2.6343706216878402E-2"/>
          <c:w val="0.90466707143410319"/>
          <c:h val="0.54047166666666657"/>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rgbClr val="13A538"/>
              </a:solidFill>
              <a:ln w="25400">
                <a:noFill/>
              </a:ln>
            </c:spPr>
            <c:extLst>
              <c:ext xmlns:c16="http://schemas.microsoft.com/office/drawing/2014/chart" uri="{C3380CC4-5D6E-409C-BE32-E72D297353CC}">
                <c16:uniqueId val="{00000001-6F49-45C0-80C4-448A3B1AEFEB}"/>
              </c:ext>
            </c:extLst>
          </c:dPt>
          <c:dPt>
            <c:idx val="1"/>
            <c:invertIfNegative val="0"/>
            <c:bubble3D val="0"/>
            <c:spPr>
              <a:noFill/>
              <a:ln w="25400">
                <a:noFill/>
              </a:ln>
            </c:spPr>
            <c:extLst>
              <c:ext xmlns:c16="http://schemas.microsoft.com/office/drawing/2014/chart" uri="{C3380CC4-5D6E-409C-BE32-E72D297353CC}">
                <c16:uniqueId val="{00000003-6F49-45C0-80C4-448A3B1AEFEB}"/>
              </c:ext>
            </c:extLst>
          </c:dPt>
          <c:dPt>
            <c:idx val="2"/>
            <c:invertIfNegative val="0"/>
            <c:bubble3D val="0"/>
            <c:spPr>
              <a:noFill/>
              <a:ln w="25400">
                <a:noFill/>
              </a:ln>
            </c:spPr>
            <c:extLst>
              <c:ext xmlns:c16="http://schemas.microsoft.com/office/drawing/2014/chart" uri="{C3380CC4-5D6E-409C-BE32-E72D297353CC}">
                <c16:uniqueId val="{00000005-6F49-45C0-80C4-448A3B1AEFEB}"/>
              </c:ext>
            </c:extLst>
          </c:dPt>
          <c:dPt>
            <c:idx val="3"/>
            <c:invertIfNegative val="0"/>
            <c:bubble3D val="0"/>
            <c:spPr>
              <a:noFill/>
              <a:ln w="25400">
                <a:noFill/>
              </a:ln>
            </c:spPr>
            <c:extLst>
              <c:ext xmlns:c16="http://schemas.microsoft.com/office/drawing/2014/chart" uri="{C3380CC4-5D6E-409C-BE32-E72D297353CC}">
                <c16:uniqueId val="{00000007-6F49-45C0-80C4-448A3B1AEFEB}"/>
              </c:ext>
            </c:extLst>
          </c:dPt>
          <c:dPt>
            <c:idx val="4"/>
            <c:invertIfNegative val="0"/>
            <c:bubble3D val="0"/>
            <c:spPr>
              <a:noFill/>
              <a:ln w="25400">
                <a:noFill/>
              </a:ln>
            </c:spPr>
            <c:extLst>
              <c:ext xmlns:c16="http://schemas.microsoft.com/office/drawing/2014/chart" uri="{C3380CC4-5D6E-409C-BE32-E72D297353CC}">
                <c16:uniqueId val="{00000009-6F49-45C0-80C4-448A3B1AEFEB}"/>
              </c:ext>
            </c:extLst>
          </c:dPt>
          <c:dPt>
            <c:idx val="5"/>
            <c:invertIfNegative val="0"/>
            <c:bubble3D val="0"/>
            <c:spPr>
              <a:noFill/>
              <a:ln w="25400">
                <a:noFill/>
              </a:ln>
            </c:spPr>
            <c:extLst>
              <c:ext xmlns:c16="http://schemas.microsoft.com/office/drawing/2014/chart" uri="{C3380CC4-5D6E-409C-BE32-E72D297353CC}">
                <c16:uniqueId val="{0000000B-6F49-45C0-80C4-448A3B1AEFEB}"/>
              </c:ext>
            </c:extLst>
          </c:dPt>
          <c:dPt>
            <c:idx val="6"/>
            <c:invertIfNegative val="0"/>
            <c:bubble3D val="0"/>
            <c:spPr>
              <a:solidFill>
                <a:schemeClr val="bg1"/>
              </a:solidFill>
              <a:ln w="25400">
                <a:noFill/>
              </a:ln>
            </c:spPr>
            <c:extLst>
              <c:ext xmlns:c16="http://schemas.microsoft.com/office/drawing/2014/chart" uri="{C3380CC4-5D6E-409C-BE32-E72D297353CC}">
                <c16:uniqueId val="{0000000D-6F49-45C0-80C4-448A3B1AEFEB}"/>
              </c:ext>
            </c:extLst>
          </c:dPt>
          <c:dPt>
            <c:idx val="7"/>
            <c:invertIfNegative val="0"/>
            <c:bubble3D val="0"/>
            <c:spPr>
              <a:solidFill>
                <a:schemeClr val="bg1"/>
              </a:solidFill>
              <a:ln w="25400">
                <a:noFill/>
              </a:ln>
            </c:spPr>
            <c:extLst>
              <c:ext xmlns:c16="http://schemas.microsoft.com/office/drawing/2014/chart" uri="{C3380CC4-5D6E-409C-BE32-E72D297353CC}">
                <c16:uniqueId val="{0000000F-6F49-45C0-80C4-448A3B1AEFEB}"/>
              </c:ext>
            </c:extLst>
          </c:dPt>
          <c:dPt>
            <c:idx val="8"/>
            <c:invertIfNegative val="0"/>
            <c:bubble3D val="0"/>
            <c:spPr>
              <a:pattFill prst="ltUpDiag">
                <a:fgClr>
                  <a:schemeClr val="accent2"/>
                </a:fgClr>
                <a:bgClr>
                  <a:schemeClr val="bg1"/>
                </a:bgClr>
              </a:pattFill>
              <a:ln w="25400">
                <a:noFill/>
              </a:ln>
            </c:spPr>
            <c:extLst>
              <c:ext xmlns:c16="http://schemas.microsoft.com/office/drawing/2014/chart" uri="{C3380CC4-5D6E-409C-BE32-E72D297353CC}">
                <c16:uniqueId val="{00000011-6F49-45C0-80C4-448A3B1AEFEB}"/>
              </c:ext>
            </c:extLst>
          </c:dPt>
          <c:dPt>
            <c:idx val="9"/>
            <c:invertIfNegative val="0"/>
            <c:bubble3D val="0"/>
            <c:spPr>
              <a:solidFill>
                <a:schemeClr val="accent1"/>
              </a:solidFill>
              <a:ln w="25400">
                <a:noFill/>
              </a:ln>
            </c:spPr>
            <c:extLst>
              <c:ext xmlns:c16="http://schemas.microsoft.com/office/drawing/2014/chart" uri="{C3380CC4-5D6E-409C-BE32-E72D297353CC}">
                <c16:uniqueId val="{00000013-6F49-45C0-80C4-448A3B1AEFEB}"/>
              </c:ext>
            </c:extLst>
          </c:dPt>
          <c:dLbls>
            <c:dLbl>
              <c:idx val="0"/>
              <c:layout>
                <c:manualLayout>
                  <c:x val="0"/>
                  <c:y val="-0.22606538437003101"/>
                </c:manualLayout>
              </c:layout>
              <c:tx>
                <c:rich>
                  <a:bodyPr/>
                  <a:lstStyle/>
                  <a:p>
                    <a:r>
                      <a:rPr lang="en-US"/>
                      <a:t>1,8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49-45C0-80C4-448A3B1AEFEB}"/>
                </c:ext>
              </c:extLst>
            </c:dLbl>
            <c:dLbl>
              <c:idx val="1"/>
              <c:delete val="1"/>
              <c:extLst>
                <c:ext xmlns:c15="http://schemas.microsoft.com/office/drawing/2012/chart" uri="{CE6537A1-D6FC-4f65-9D91-7224C49458BB}"/>
                <c:ext xmlns:c16="http://schemas.microsoft.com/office/drawing/2014/chart" uri="{C3380CC4-5D6E-409C-BE32-E72D297353CC}">
                  <c16:uniqueId val="{00000003-6F49-45C0-80C4-448A3B1AEFEB}"/>
                </c:ext>
              </c:extLst>
            </c:dLbl>
            <c:dLbl>
              <c:idx val="2"/>
              <c:delete val="1"/>
              <c:extLst>
                <c:ext xmlns:c15="http://schemas.microsoft.com/office/drawing/2012/chart" uri="{CE6537A1-D6FC-4f65-9D91-7224C49458BB}"/>
                <c:ext xmlns:c16="http://schemas.microsoft.com/office/drawing/2014/chart" uri="{C3380CC4-5D6E-409C-BE32-E72D297353CC}">
                  <c16:uniqueId val="{00000005-6F49-45C0-80C4-448A3B1AEFEB}"/>
                </c:ext>
              </c:extLst>
            </c:dLbl>
            <c:dLbl>
              <c:idx val="3"/>
              <c:delete val="1"/>
              <c:extLst>
                <c:ext xmlns:c15="http://schemas.microsoft.com/office/drawing/2012/chart" uri="{CE6537A1-D6FC-4f65-9D91-7224C49458BB}"/>
                <c:ext xmlns:c16="http://schemas.microsoft.com/office/drawing/2014/chart" uri="{C3380CC4-5D6E-409C-BE32-E72D297353CC}">
                  <c16:uniqueId val="{00000007-6F49-45C0-80C4-448A3B1AEFEB}"/>
                </c:ext>
              </c:extLst>
            </c:dLbl>
            <c:dLbl>
              <c:idx val="4"/>
              <c:delete val="1"/>
              <c:extLst>
                <c:ext xmlns:c15="http://schemas.microsoft.com/office/drawing/2012/chart" uri="{CE6537A1-D6FC-4f65-9D91-7224C49458BB}"/>
                <c:ext xmlns:c16="http://schemas.microsoft.com/office/drawing/2014/chart" uri="{C3380CC4-5D6E-409C-BE32-E72D297353CC}">
                  <c16:uniqueId val="{00000009-6F49-45C0-80C4-448A3B1AEFEB}"/>
                </c:ext>
              </c:extLst>
            </c:dLbl>
            <c:dLbl>
              <c:idx val="5"/>
              <c:delete val="1"/>
              <c:extLst>
                <c:ext xmlns:c15="http://schemas.microsoft.com/office/drawing/2012/chart" uri="{CE6537A1-D6FC-4f65-9D91-7224C49458BB}"/>
                <c:ext xmlns:c16="http://schemas.microsoft.com/office/drawing/2014/chart" uri="{C3380CC4-5D6E-409C-BE32-E72D297353CC}">
                  <c16:uniqueId val="{0000000B-6F49-45C0-80C4-448A3B1AEFEB}"/>
                </c:ext>
              </c:extLst>
            </c:dLbl>
            <c:dLbl>
              <c:idx val="6"/>
              <c:delete val="1"/>
              <c:extLst>
                <c:ext xmlns:c15="http://schemas.microsoft.com/office/drawing/2012/chart" uri="{CE6537A1-D6FC-4f65-9D91-7224C49458BB}"/>
                <c:ext xmlns:c16="http://schemas.microsoft.com/office/drawing/2014/chart" uri="{C3380CC4-5D6E-409C-BE32-E72D297353CC}">
                  <c16:uniqueId val="{0000000D-6F49-45C0-80C4-448A3B1AEFEB}"/>
                </c:ext>
              </c:extLst>
            </c:dLbl>
            <c:dLbl>
              <c:idx val="7"/>
              <c:delete val="1"/>
              <c:extLst>
                <c:ext xmlns:c15="http://schemas.microsoft.com/office/drawing/2012/chart" uri="{CE6537A1-D6FC-4f65-9D91-7224C49458BB}"/>
                <c:ext xmlns:c16="http://schemas.microsoft.com/office/drawing/2014/chart" uri="{C3380CC4-5D6E-409C-BE32-E72D297353CC}">
                  <c16:uniqueId val="{0000000F-6F49-45C0-80C4-448A3B1AEFEB}"/>
                </c:ext>
              </c:extLst>
            </c:dLbl>
            <c:dLbl>
              <c:idx val="8"/>
              <c:delete val="1"/>
              <c:extLst>
                <c:ext xmlns:c15="http://schemas.microsoft.com/office/drawing/2012/chart" uri="{CE6537A1-D6FC-4f65-9D91-7224C49458BB}"/>
                <c:ext xmlns:c16="http://schemas.microsoft.com/office/drawing/2014/chart" uri="{C3380CC4-5D6E-409C-BE32-E72D297353CC}">
                  <c16:uniqueId val="{00000011-6F49-45C0-80C4-448A3B1AEFEB}"/>
                </c:ext>
              </c:extLst>
            </c:dLbl>
            <c:dLbl>
              <c:idx val="9"/>
              <c:delete val="1"/>
              <c:extLst>
                <c:ext xmlns:c15="http://schemas.microsoft.com/office/drawing/2012/chart" uri="{CE6537A1-D6FC-4f65-9D91-7224C49458BB}"/>
                <c:ext xmlns:c16="http://schemas.microsoft.com/office/drawing/2014/chart" uri="{C3380CC4-5D6E-409C-BE32-E72D297353CC}">
                  <c16:uniqueId val="{00000013-6F49-45C0-80C4-448A3B1AEFEB}"/>
                </c:ext>
              </c:extLst>
            </c:dLbl>
            <c:dLbl>
              <c:idx val="10"/>
              <c:layout>
                <c:manualLayout>
                  <c:x val="0"/>
                  <c:y val="-0.131198462588625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F49-45C0-80C4-448A3B1AEFEB}"/>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III.9'!$J$4:$J$12</c:f>
              <c:strCache>
                <c:ptCount val="9"/>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III.9'!$K$4:$K$12</c:f>
              <c:numCache>
                <c:formatCode>0.0</c:formatCode>
                <c:ptCount val="9"/>
                <c:pt idx="0">
                  <c:v>1.4129089018375893</c:v>
                </c:pt>
                <c:pt idx="1">
                  <c:v>1.8</c:v>
                </c:pt>
                <c:pt idx="2">
                  <c:v>2.2625609552365722</c:v>
                </c:pt>
                <c:pt idx="3">
                  <c:v>2.466808594257015</c:v>
                </c:pt>
                <c:pt idx="4">
                  <c:v>1.4</c:v>
                </c:pt>
                <c:pt idx="5">
                  <c:v>0.800442107361653</c:v>
                </c:pt>
                <c:pt idx="6">
                  <c:v>0.800442107361653</c:v>
                </c:pt>
                <c:pt idx="7">
                  <c:v>0.57443105194407018</c:v>
                </c:pt>
                <c:pt idx="8">
                  <c:v>0.57443105194407018</c:v>
                </c:pt>
              </c:numCache>
            </c:numRef>
          </c:val>
          <c:extLst>
            <c:ext xmlns:c16="http://schemas.microsoft.com/office/drawing/2014/chart" uri="{C3380CC4-5D6E-409C-BE32-E72D297353CC}">
              <c16:uniqueId val="{00000015-6F49-45C0-80C4-448A3B1AEFEB}"/>
            </c:ext>
          </c:extLst>
        </c:ser>
        <c:ser>
          <c:idx val="1"/>
          <c:order val="1"/>
          <c:spPr>
            <a:solidFill>
              <a:schemeClr val="accent3"/>
            </a:solidFill>
          </c:spPr>
          <c:invertIfNegative val="0"/>
          <c:dPt>
            <c:idx val="0"/>
            <c:invertIfNegative val="0"/>
            <c:bubble3D val="0"/>
            <c:spPr>
              <a:pattFill prst="dkUpDiag">
                <a:fgClr>
                  <a:srgbClr val="13A538"/>
                </a:fgClr>
                <a:bgClr>
                  <a:schemeClr val="bg1"/>
                </a:bgClr>
              </a:pattFill>
            </c:spPr>
            <c:extLst>
              <c:ext xmlns:c16="http://schemas.microsoft.com/office/drawing/2014/chart" uri="{C3380CC4-5D6E-409C-BE32-E72D297353CC}">
                <c16:uniqueId val="{00000017-6F49-45C0-80C4-448A3B1AEFEB}"/>
              </c:ext>
            </c:extLst>
          </c:dPt>
          <c:dPt>
            <c:idx val="1"/>
            <c:invertIfNegative val="0"/>
            <c:bubble3D val="0"/>
            <c:spPr>
              <a:solidFill>
                <a:srgbClr val="13A538"/>
              </a:solidFill>
            </c:spPr>
            <c:extLst>
              <c:ext xmlns:c16="http://schemas.microsoft.com/office/drawing/2014/chart" uri="{C3380CC4-5D6E-409C-BE32-E72D297353CC}">
                <c16:uniqueId val="{00000019-6F49-45C0-80C4-448A3B1AEFEB}"/>
              </c:ext>
            </c:extLst>
          </c:dPt>
          <c:dPt>
            <c:idx val="2"/>
            <c:invertIfNegative val="0"/>
            <c:bubble3D val="0"/>
            <c:spPr>
              <a:solidFill>
                <a:srgbClr val="13A538"/>
              </a:solidFill>
            </c:spPr>
            <c:extLst>
              <c:ext xmlns:c16="http://schemas.microsoft.com/office/drawing/2014/chart" uri="{C3380CC4-5D6E-409C-BE32-E72D297353CC}">
                <c16:uniqueId val="{0000001B-6F49-45C0-80C4-448A3B1AEFEB}"/>
              </c:ext>
            </c:extLst>
          </c:dPt>
          <c:dPt>
            <c:idx val="3"/>
            <c:invertIfNegative val="0"/>
            <c:bubble3D val="0"/>
            <c:spPr>
              <a:solidFill>
                <a:srgbClr val="13A538"/>
              </a:solidFill>
            </c:spPr>
            <c:extLst>
              <c:ext xmlns:c16="http://schemas.microsoft.com/office/drawing/2014/chart" uri="{C3380CC4-5D6E-409C-BE32-E72D297353CC}">
                <c16:uniqueId val="{0000001D-6F49-45C0-80C4-448A3B1AEFEB}"/>
              </c:ext>
            </c:extLst>
          </c:dPt>
          <c:dPt>
            <c:idx val="4"/>
            <c:invertIfNegative val="0"/>
            <c:bubble3D val="0"/>
            <c:spPr>
              <a:solidFill>
                <a:srgbClr val="EB5D40"/>
              </a:solidFill>
            </c:spPr>
            <c:extLst>
              <c:ext xmlns:c16="http://schemas.microsoft.com/office/drawing/2014/chart" uri="{C3380CC4-5D6E-409C-BE32-E72D297353CC}">
                <c16:uniqueId val="{0000001F-6F49-45C0-80C4-448A3B1AEFEB}"/>
              </c:ext>
            </c:extLst>
          </c:dPt>
          <c:dPt>
            <c:idx val="5"/>
            <c:invertIfNegative val="0"/>
            <c:bubble3D val="0"/>
            <c:spPr>
              <a:pattFill prst="ltUpDiag">
                <a:fgClr>
                  <a:schemeClr val="accent2"/>
                </a:fgClr>
                <a:bgClr>
                  <a:schemeClr val="bg1"/>
                </a:bgClr>
              </a:pattFill>
            </c:spPr>
            <c:extLst>
              <c:ext xmlns:c16="http://schemas.microsoft.com/office/drawing/2014/chart" uri="{C3380CC4-5D6E-409C-BE32-E72D297353CC}">
                <c16:uniqueId val="{00000021-6F49-45C0-80C4-448A3B1AEFEB}"/>
              </c:ext>
            </c:extLst>
          </c:dPt>
          <c:dPt>
            <c:idx val="6"/>
            <c:invertIfNegative val="0"/>
            <c:bubble3D val="0"/>
            <c:spPr>
              <a:noFill/>
            </c:spPr>
            <c:extLst>
              <c:ext xmlns:c16="http://schemas.microsoft.com/office/drawing/2014/chart" uri="{C3380CC4-5D6E-409C-BE32-E72D297353CC}">
                <c16:uniqueId val="{00000023-6F49-45C0-80C4-448A3B1AEFEB}"/>
              </c:ext>
            </c:extLst>
          </c:dPt>
          <c:dPt>
            <c:idx val="7"/>
            <c:invertIfNegative val="0"/>
            <c:bubble3D val="0"/>
            <c:spPr>
              <a:noFill/>
            </c:spPr>
            <c:extLst>
              <c:ext xmlns:c16="http://schemas.microsoft.com/office/drawing/2014/chart" uri="{C3380CC4-5D6E-409C-BE32-E72D297353CC}">
                <c16:uniqueId val="{00000025-6F49-45C0-80C4-448A3B1AEFEB}"/>
              </c:ext>
            </c:extLst>
          </c:dPt>
          <c:dPt>
            <c:idx val="8"/>
            <c:invertIfNegative val="0"/>
            <c:bubble3D val="0"/>
            <c:spPr>
              <a:solidFill>
                <a:schemeClr val="accent1"/>
              </a:solidFill>
            </c:spPr>
            <c:extLst>
              <c:ext xmlns:c16="http://schemas.microsoft.com/office/drawing/2014/chart" uri="{C3380CC4-5D6E-409C-BE32-E72D297353CC}">
                <c16:uniqueId val="{00000027-6F49-45C0-80C4-448A3B1AEFEB}"/>
              </c:ext>
            </c:extLst>
          </c:dPt>
          <c:dPt>
            <c:idx val="9"/>
            <c:invertIfNegative val="0"/>
            <c:bubble3D val="0"/>
            <c:spPr>
              <a:solidFill>
                <a:schemeClr val="accent2"/>
              </a:solidFill>
            </c:spPr>
            <c:extLst>
              <c:ext xmlns:c16="http://schemas.microsoft.com/office/drawing/2014/chart" uri="{C3380CC4-5D6E-409C-BE32-E72D297353CC}">
                <c16:uniqueId val="{00000029-6F49-45C0-80C4-448A3B1AEFEB}"/>
              </c:ext>
            </c:extLst>
          </c:dPt>
          <c:dLbls>
            <c:dLbl>
              <c:idx val="0"/>
              <c:delete val="1"/>
              <c:extLst>
                <c:ext xmlns:c15="http://schemas.microsoft.com/office/drawing/2012/chart" uri="{CE6537A1-D6FC-4f65-9D91-7224C49458BB}"/>
                <c:ext xmlns:c16="http://schemas.microsoft.com/office/drawing/2014/chart" uri="{C3380CC4-5D6E-409C-BE32-E72D297353CC}">
                  <c16:uniqueId val="{00000017-6F49-45C0-80C4-448A3B1AEFEB}"/>
                </c:ext>
              </c:extLst>
            </c:dLbl>
            <c:dLbl>
              <c:idx val="1"/>
              <c:layout>
                <c:manualLayout>
                  <c:x val="-3.4756165285119889E-3"/>
                  <c:y val="-7.2478700719276798E-2"/>
                </c:manualLayout>
              </c:layout>
              <c:tx>
                <c:rich>
                  <a:bodyPr/>
                  <a:lstStyle/>
                  <a:p>
                    <a:r>
                      <a:rPr lang="en-US" sz="800"/>
                      <a:t>0,5</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F49-45C0-80C4-448A3B1AEFEB}"/>
                </c:ext>
              </c:extLst>
            </c:dLbl>
            <c:dLbl>
              <c:idx val="2"/>
              <c:layout>
                <c:manualLayout>
                  <c:x val="0"/>
                  <c:y val="-6.4426309683851893E-2"/>
                </c:manualLayout>
              </c:layout>
              <c:tx>
                <c:rich>
                  <a:bodyPr/>
                  <a:lstStyle/>
                  <a:p>
                    <a:r>
                      <a:rPr lang="en-US" sz="800"/>
                      <a:t>0,2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F49-45C0-80C4-448A3B1AEFEB}"/>
                </c:ext>
              </c:extLst>
            </c:dLbl>
            <c:dLbl>
              <c:idx val="3"/>
              <c:layout>
                <c:manualLayout>
                  <c:x val="-2.7233115468409584E-7"/>
                  <c:y val="-5.2536666666666669E-2"/>
                </c:manualLayout>
              </c:layout>
              <c:tx>
                <c:rich>
                  <a:bodyPr/>
                  <a:lstStyle/>
                  <a:p>
                    <a:r>
                      <a:rPr lang="en-US"/>
                      <a:t>0,1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F49-45C0-80C4-448A3B1AEFEB}"/>
                </c:ext>
              </c:extLst>
            </c:dLbl>
            <c:dLbl>
              <c:idx val="4"/>
              <c:layout>
                <c:manualLayout>
                  <c:x val="-2.756019767276179E-7"/>
                  <c:y val="-0.13024517366763458"/>
                </c:manualLayout>
              </c:layout>
              <c:tx>
                <c:rich>
                  <a:bodyPr/>
                  <a:lstStyle/>
                  <a:p>
                    <a:r>
                      <a:rPr lang="en-US" sz="800"/>
                      <a:t>-1,2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F49-45C0-80C4-448A3B1AEFEB}"/>
                </c:ext>
              </c:extLst>
            </c:dLbl>
            <c:dLbl>
              <c:idx val="5"/>
              <c:layout>
                <c:manualLayout>
                  <c:x val="-2.756019767276179E-7"/>
                  <c:y val="-0.10309296374964265"/>
                </c:manualLayout>
              </c:layout>
              <c:tx>
                <c:rich>
                  <a:bodyPr/>
                  <a:lstStyle/>
                  <a:p>
                    <a:r>
                      <a:rPr lang="en-US" sz="800"/>
                      <a:t>-0,1</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F49-45C0-80C4-448A3B1AEFEB}"/>
                </c:ext>
              </c:extLst>
            </c:dLbl>
            <c:dLbl>
              <c:idx val="6"/>
              <c:layout>
                <c:manualLayout>
                  <c:x val="0"/>
                  <c:y val="-9.3357369504147664E-2"/>
                </c:manualLayout>
              </c:layout>
              <c:tx>
                <c:rich>
                  <a:bodyPr/>
                  <a:lstStyle/>
                  <a:p>
                    <a:r>
                      <a:rPr lang="en-US" sz="800"/>
                      <a:t>0,04</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F49-45C0-80C4-448A3B1AEFEB}"/>
                </c:ext>
              </c:extLst>
            </c:dLbl>
            <c:dLbl>
              <c:idx val="7"/>
              <c:layout>
                <c:manualLayout>
                  <c:x val="-3.458529205954877E-3"/>
                  <c:y val="-0.12479474354461065"/>
                </c:manualLayout>
              </c:layout>
              <c:tx>
                <c:rich>
                  <a:bodyPr/>
                  <a:lstStyle/>
                  <a:p>
                    <a:r>
                      <a:rPr lang="en-US" sz="800"/>
                      <a:t>-0,2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6F49-45C0-80C4-448A3B1AEFEB}"/>
                </c:ext>
              </c:extLst>
            </c:dLbl>
            <c:dLbl>
              <c:idx val="8"/>
              <c:delete val="1"/>
              <c:extLst>
                <c:ext xmlns:c15="http://schemas.microsoft.com/office/drawing/2012/chart" uri="{CE6537A1-D6FC-4f65-9D91-7224C49458BB}"/>
                <c:ext xmlns:c16="http://schemas.microsoft.com/office/drawing/2014/chart" uri="{C3380CC4-5D6E-409C-BE32-E72D297353CC}">
                  <c16:uniqueId val="{00000027-6F49-45C0-80C4-448A3B1AEFEB}"/>
                </c:ext>
              </c:extLst>
            </c:dLbl>
            <c:dLbl>
              <c:idx val="9"/>
              <c:layout>
                <c:manualLayout>
                  <c:x val="3.4756431308155446E-3"/>
                  <c:y val="-4.32077666756547E-2"/>
                </c:manualLayout>
              </c:layout>
              <c:tx>
                <c:rich>
                  <a:bodyPr/>
                  <a:lstStyle/>
                  <a:p>
                    <a:r>
                      <a:rPr lang="cs-CZ" sz="800"/>
                      <a:t>-</a:t>
                    </a:r>
                    <a:r>
                      <a:rPr lang="en-US" sz="800"/>
                      <a:t>2,9</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6F49-45C0-80C4-448A3B1AEFEB}"/>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III.9'!$J$4:$J$12</c:f>
              <c:strCache>
                <c:ptCount val="9"/>
                <c:pt idx="0">
                  <c:v>Úrokový zisk</c:v>
                </c:pt>
                <c:pt idx="1">
                  <c:v>Výnosy z poplatků a provizí</c:v>
                </c:pt>
                <c:pt idx="2">
                  <c:v>Zisk z finančního přecenění</c:v>
                </c:pt>
                <c:pt idx="3">
                  <c:v>Výnosy z dividend</c:v>
                </c:pt>
                <c:pt idx="4">
                  <c:v>Správní, provozní náklady a odpisy</c:v>
                </c:pt>
                <c:pt idx="5">
                  <c:v>Ztráty ze znehodnocení a tvorba rezerv</c:v>
                </c:pt>
                <c:pt idx="6">
                  <c:v>Ostatní náklady/výnosy</c:v>
                </c:pt>
                <c:pt idx="7">
                  <c:v>Daň</c:v>
                </c:pt>
                <c:pt idx="8">
                  <c:v>Rentabilita aktiv</c:v>
                </c:pt>
              </c:strCache>
            </c:strRef>
          </c:cat>
          <c:val>
            <c:numRef>
              <c:f>'Graf III.9'!$L$4:$L$12</c:f>
              <c:numCache>
                <c:formatCode>0.0</c:formatCode>
                <c:ptCount val="9"/>
                <c:pt idx="0">
                  <c:v>0.37</c:v>
                </c:pt>
                <c:pt idx="1">
                  <c:v>0.46256095523657204</c:v>
                </c:pt>
                <c:pt idx="2">
                  <c:v>0.20424763902044299</c:v>
                </c:pt>
                <c:pt idx="3">
                  <c:v>0.12214427744052538</c:v>
                </c:pt>
                <c:pt idx="4">
                  <c:v>1.1890000000000001</c:v>
                </c:pt>
                <c:pt idx="5">
                  <c:v>0.498</c:v>
                </c:pt>
                <c:pt idx="6">
                  <c:v>0.498</c:v>
                </c:pt>
                <c:pt idx="7">
                  <c:v>0.53800000000000003</c:v>
                </c:pt>
                <c:pt idx="8">
                  <c:v>0.54559946585345831</c:v>
                </c:pt>
              </c:numCache>
            </c:numRef>
          </c:val>
          <c:extLst>
            <c:ext xmlns:c16="http://schemas.microsoft.com/office/drawing/2014/chart" uri="{C3380CC4-5D6E-409C-BE32-E72D297353CC}">
              <c16:uniqueId val="{0000002A-6F49-45C0-80C4-448A3B1AEFEB}"/>
            </c:ext>
          </c:extLst>
        </c:ser>
        <c:ser>
          <c:idx val="2"/>
          <c:order val="2"/>
          <c:tx>
            <c:v>řady 3</c:v>
          </c:tx>
          <c:spPr>
            <a:solidFill>
              <a:schemeClr val="accent2"/>
            </a:solidFill>
            <a:ln>
              <a:noFill/>
              <a:prstDash val="sysDash"/>
            </a:ln>
          </c:spPr>
          <c:invertIfNegative val="0"/>
          <c:dPt>
            <c:idx val="2"/>
            <c:invertIfNegative val="0"/>
            <c:bubble3D val="0"/>
            <c:spPr>
              <a:solidFill>
                <a:srgbClr val="00B050"/>
              </a:solidFill>
              <a:ln>
                <a:noFill/>
                <a:prstDash val="sysDash"/>
              </a:ln>
            </c:spPr>
            <c:extLst>
              <c:ext xmlns:c16="http://schemas.microsoft.com/office/drawing/2014/chart" uri="{C3380CC4-5D6E-409C-BE32-E72D297353CC}">
                <c16:uniqueId val="{0000002C-6F49-45C0-80C4-448A3B1AEFEB}"/>
              </c:ext>
            </c:extLst>
          </c:dPt>
          <c:dPt>
            <c:idx val="5"/>
            <c:invertIfNegative val="0"/>
            <c:bubble3D val="0"/>
            <c:spPr>
              <a:solidFill>
                <a:srgbClr val="EB5D40"/>
              </a:solidFill>
              <a:ln>
                <a:noFill/>
                <a:prstDash val="sysDash"/>
              </a:ln>
            </c:spPr>
            <c:extLst>
              <c:ext xmlns:c16="http://schemas.microsoft.com/office/drawing/2014/chart" uri="{C3380CC4-5D6E-409C-BE32-E72D297353CC}">
                <c16:uniqueId val="{0000002E-6F49-45C0-80C4-448A3B1AEFEB}"/>
              </c:ext>
            </c:extLst>
          </c:dPt>
          <c:dPt>
            <c:idx val="6"/>
            <c:invertIfNegative val="0"/>
            <c:bubble3D val="0"/>
            <c:spPr>
              <a:solidFill>
                <a:srgbClr val="13A538"/>
              </a:solidFill>
              <a:ln>
                <a:noFill/>
                <a:prstDash val="sysDash"/>
              </a:ln>
            </c:spPr>
            <c:extLst>
              <c:ext xmlns:c16="http://schemas.microsoft.com/office/drawing/2014/chart" uri="{C3380CC4-5D6E-409C-BE32-E72D297353CC}">
                <c16:uniqueId val="{00000030-6F49-45C0-80C4-448A3B1AEFEB}"/>
              </c:ext>
            </c:extLst>
          </c:dPt>
          <c:dPt>
            <c:idx val="7"/>
            <c:invertIfNegative val="0"/>
            <c:bubble3D val="0"/>
            <c:spPr>
              <a:solidFill>
                <a:srgbClr val="EB5D40"/>
              </a:solidFill>
              <a:ln>
                <a:noFill/>
                <a:prstDash val="sysDash"/>
              </a:ln>
            </c:spPr>
            <c:extLst>
              <c:ext xmlns:c16="http://schemas.microsoft.com/office/drawing/2014/chart" uri="{C3380CC4-5D6E-409C-BE32-E72D297353CC}">
                <c16:uniqueId val="{00000032-6F49-45C0-80C4-448A3B1AEFEB}"/>
              </c:ext>
            </c:extLst>
          </c:dPt>
          <c:dLbls>
            <c:dLbl>
              <c:idx val="2"/>
              <c:delete val="1"/>
              <c:extLst>
                <c:ext xmlns:c15="http://schemas.microsoft.com/office/drawing/2012/chart" uri="{CE6537A1-D6FC-4f65-9D91-7224C49458BB}"/>
                <c:ext xmlns:c16="http://schemas.microsoft.com/office/drawing/2014/chart" uri="{C3380CC4-5D6E-409C-BE32-E72D297353CC}">
                  <c16:uniqueId val="{0000002C-6F49-45C0-80C4-448A3B1AEFEB}"/>
                </c:ext>
              </c:extLst>
            </c:dLbl>
            <c:dLbl>
              <c:idx val="5"/>
              <c:delete val="1"/>
              <c:extLst>
                <c:ext xmlns:c15="http://schemas.microsoft.com/office/drawing/2012/chart" uri="{CE6537A1-D6FC-4f65-9D91-7224C49458BB}"/>
                <c:ext xmlns:c16="http://schemas.microsoft.com/office/drawing/2014/chart" uri="{C3380CC4-5D6E-409C-BE32-E72D297353CC}">
                  <c16:uniqueId val="{0000002E-6F49-45C0-80C4-448A3B1AEFEB}"/>
                </c:ext>
              </c:extLst>
            </c:dLbl>
            <c:dLbl>
              <c:idx val="6"/>
              <c:delete val="1"/>
              <c:extLst>
                <c:ext xmlns:c15="http://schemas.microsoft.com/office/drawing/2012/chart" uri="{CE6537A1-D6FC-4f65-9D91-7224C49458BB}"/>
                <c:ext xmlns:c16="http://schemas.microsoft.com/office/drawing/2014/chart" uri="{C3380CC4-5D6E-409C-BE32-E72D297353CC}">
                  <c16:uniqueId val="{00000030-6F49-45C0-80C4-448A3B1AEFEB}"/>
                </c:ext>
              </c:extLst>
            </c:dLbl>
            <c:dLbl>
              <c:idx val="7"/>
              <c:delete val="1"/>
              <c:extLst>
                <c:ext xmlns:c15="http://schemas.microsoft.com/office/drawing/2012/chart" uri="{CE6537A1-D6FC-4f65-9D91-7224C49458BB}"/>
                <c:ext xmlns:c16="http://schemas.microsoft.com/office/drawing/2014/chart" uri="{C3380CC4-5D6E-409C-BE32-E72D297353CC}">
                  <c16:uniqueId val="{00000032-6F49-45C0-80C4-448A3B1AEFEB}"/>
                </c:ext>
              </c:extLst>
            </c:dLbl>
            <c:dLbl>
              <c:idx val="8"/>
              <c:delete val="1"/>
              <c:extLst>
                <c:ext xmlns:c15="http://schemas.microsoft.com/office/drawing/2012/chart" uri="{CE6537A1-D6FC-4f65-9D91-7224C49458BB}"/>
                <c:ext xmlns:c16="http://schemas.microsoft.com/office/drawing/2014/chart" uri="{C3380CC4-5D6E-409C-BE32-E72D297353CC}">
                  <c16:uniqueId val="{00000033-6F49-45C0-80C4-448A3B1AEFEB}"/>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'Graf III.9'!$N$6:$N$14</c:f>
              <c:numCache>
                <c:formatCode>General</c:formatCode>
                <c:ptCount val="9"/>
                <c:pt idx="5" formatCode="0.0">
                  <c:v>0.101557892638347</c:v>
                </c:pt>
                <c:pt idx="6" formatCode="0.0">
                  <c:v>4.0481772670959093E-2</c:v>
                </c:pt>
                <c:pt idx="7" formatCode="0.000">
                  <c:v>0.22601105541758285</c:v>
                </c:pt>
              </c:numCache>
            </c:numRef>
          </c:val>
          <c:extLst>
            <c:ext xmlns:c16="http://schemas.microsoft.com/office/drawing/2014/chart" uri="{C3380CC4-5D6E-409C-BE32-E72D297353CC}">
              <c16:uniqueId val="{00000034-6F49-45C0-80C4-448A3B1AEFEB}"/>
            </c:ext>
          </c:extLst>
        </c:ser>
        <c:dLbls>
          <c:dLblPos val="inEnd"/>
          <c:showLegendKey val="0"/>
          <c:showVal val="1"/>
          <c:showCatName val="0"/>
          <c:showSerName val="0"/>
          <c:showPercent val="0"/>
          <c:showBubbleSize val="0"/>
        </c:dLbls>
        <c:gapWidth val="33"/>
        <c:overlap val="100"/>
        <c:axId val="147212544"/>
        <c:axId val="147226624"/>
      </c:barChart>
      <c:catAx>
        <c:axId val="147212544"/>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7226624"/>
        <c:crosses val="autoZero"/>
        <c:auto val="1"/>
        <c:lblAlgn val="ctr"/>
        <c:lblOffset val="100"/>
        <c:noMultiLvlLbl val="0"/>
      </c:catAx>
      <c:valAx>
        <c:axId val="147226624"/>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800">
                <a:latin typeface="Arial"/>
                <a:ea typeface="Arial"/>
                <a:cs typeface="Arial"/>
              </a:defRPr>
            </a:pPr>
            <a:endParaRPr lang="cs-CZ"/>
          </a:p>
        </c:txPr>
        <c:crossAx val="147212544"/>
        <c:crosses val="autoZero"/>
        <c:crossBetween val="between"/>
        <c:majorUnit val="0.5"/>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399448601575033E-2"/>
          <c:y val="2.6343706216878402E-2"/>
          <c:w val="0.90466707143410319"/>
          <c:h val="0.54047166666666657"/>
        </c:manualLayout>
      </c:layout>
      <c:barChart>
        <c:barDir val="col"/>
        <c:grouping val="stacked"/>
        <c:varyColors val="0"/>
        <c:ser>
          <c:idx val="0"/>
          <c:order val="0"/>
          <c:spPr>
            <a:solidFill>
              <a:srgbClr val="4880C4"/>
            </a:solidFill>
            <a:ln w="25400">
              <a:noFill/>
            </a:ln>
          </c:spPr>
          <c:invertIfNegative val="0"/>
          <c:dPt>
            <c:idx val="0"/>
            <c:invertIfNegative val="0"/>
            <c:bubble3D val="0"/>
            <c:spPr>
              <a:solidFill>
                <a:srgbClr val="13A538"/>
              </a:solidFill>
              <a:ln w="25400">
                <a:noFill/>
              </a:ln>
            </c:spPr>
            <c:extLst>
              <c:ext xmlns:c16="http://schemas.microsoft.com/office/drawing/2014/chart" uri="{C3380CC4-5D6E-409C-BE32-E72D297353CC}">
                <c16:uniqueId val="{00000001-8DEC-4425-BE34-FC3BEFFC09C1}"/>
              </c:ext>
            </c:extLst>
          </c:dPt>
          <c:dPt>
            <c:idx val="1"/>
            <c:invertIfNegative val="0"/>
            <c:bubble3D val="0"/>
            <c:spPr>
              <a:noFill/>
              <a:ln w="25400">
                <a:noFill/>
              </a:ln>
            </c:spPr>
            <c:extLst>
              <c:ext xmlns:c16="http://schemas.microsoft.com/office/drawing/2014/chart" uri="{C3380CC4-5D6E-409C-BE32-E72D297353CC}">
                <c16:uniqueId val="{00000003-8DEC-4425-BE34-FC3BEFFC09C1}"/>
              </c:ext>
            </c:extLst>
          </c:dPt>
          <c:dPt>
            <c:idx val="2"/>
            <c:invertIfNegative val="0"/>
            <c:bubble3D val="0"/>
            <c:spPr>
              <a:noFill/>
              <a:ln w="25400">
                <a:noFill/>
              </a:ln>
            </c:spPr>
            <c:extLst>
              <c:ext xmlns:c16="http://schemas.microsoft.com/office/drawing/2014/chart" uri="{C3380CC4-5D6E-409C-BE32-E72D297353CC}">
                <c16:uniqueId val="{00000005-8DEC-4425-BE34-FC3BEFFC09C1}"/>
              </c:ext>
            </c:extLst>
          </c:dPt>
          <c:dPt>
            <c:idx val="3"/>
            <c:invertIfNegative val="0"/>
            <c:bubble3D val="0"/>
            <c:spPr>
              <a:noFill/>
              <a:ln w="25400">
                <a:noFill/>
              </a:ln>
            </c:spPr>
            <c:extLst>
              <c:ext xmlns:c16="http://schemas.microsoft.com/office/drawing/2014/chart" uri="{C3380CC4-5D6E-409C-BE32-E72D297353CC}">
                <c16:uniqueId val="{00000007-8DEC-4425-BE34-FC3BEFFC09C1}"/>
              </c:ext>
            </c:extLst>
          </c:dPt>
          <c:dPt>
            <c:idx val="4"/>
            <c:invertIfNegative val="0"/>
            <c:bubble3D val="0"/>
            <c:spPr>
              <a:noFill/>
              <a:ln w="25400">
                <a:noFill/>
              </a:ln>
            </c:spPr>
            <c:extLst>
              <c:ext xmlns:c16="http://schemas.microsoft.com/office/drawing/2014/chart" uri="{C3380CC4-5D6E-409C-BE32-E72D297353CC}">
                <c16:uniqueId val="{00000009-8DEC-4425-BE34-FC3BEFFC09C1}"/>
              </c:ext>
            </c:extLst>
          </c:dPt>
          <c:dPt>
            <c:idx val="5"/>
            <c:invertIfNegative val="0"/>
            <c:bubble3D val="0"/>
            <c:spPr>
              <a:noFill/>
              <a:ln w="25400">
                <a:noFill/>
              </a:ln>
            </c:spPr>
            <c:extLst>
              <c:ext xmlns:c16="http://schemas.microsoft.com/office/drawing/2014/chart" uri="{C3380CC4-5D6E-409C-BE32-E72D297353CC}">
                <c16:uniqueId val="{0000000B-8DEC-4425-BE34-FC3BEFFC09C1}"/>
              </c:ext>
            </c:extLst>
          </c:dPt>
          <c:dPt>
            <c:idx val="6"/>
            <c:invertIfNegative val="0"/>
            <c:bubble3D val="0"/>
            <c:spPr>
              <a:solidFill>
                <a:schemeClr val="bg1"/>
              </a:solidFill>
              <a:ln w="25400">
                <a:noFill/>
              </a:ln>
            </c:spPr>
            <c:extLst>
              <c:ext xmlns:c16="http://schemas.microsoft.com/office/drawing/2014/chart" uri="{C3380CC4-5D6E-409C-BE32-E72D297353CC}">
                <c16:uniqueId val="{0000000D-8DEC-4425-BE34-FC3BEFFC09C1}"/>
              </c:ext>
            </c:extLst>
          </c:dPt>
          <c:dPt>
            <c:idx val="7"/>
            <c:invertIfNegative val="0"/>
            <c:bubble3D val="0"/>
            <c:spPr>
              <a:solidFill>
                <a:schemeClr val="bg1"/>
              </a:solidFill>
              <a:ln w="25400">
                <a:noFill/>
              </a:ln>
            </c:spPr>
            <c:extLst>
              <c:ext xmlns:c16="http://schemas.microsoft.com/office/drawing/2014/chart" uri="{C3380CC4-5D6E-409C-BE32-E72D297353CC}">
                <c16:uniqueId val="{0000000F-8DEC-4425-BE34-FC3BEFFC09C1}"/>
              </c:ext>
            </c:extLst>
          </c:dPt>
          <c:dPt>
            <c:idx val="8"/>
            <c:invertIfNegative val="0"/>
            <c:bubble3D val="0"/>
            <c:spPr>
              <a:pattFill prst="ltUpDiag">
                <a:fgClr>
                  <a:schemeClr val="accent2"/>
                </a:fgClr>
                <a:bgClr>
                  <a:schemeClr val="bg1"/>
                </a:bgClr>
              </a:pattFill>
              <a:ln w="25400">
                <a:noFill/>
              </a:ln>
            </c:spPr>
            <c:extLst>
              <c:ext xmlns:c16="http://schemas.microsoft.com/office/drawing/2014/chart" uri="{C3380CC4-5D6E-409C-BE32-E72D297353CC}">
                <c16:uniqueId val="{00000011-8DEC-4425-BE34-FC3BEFFC09C1}"/>
              </c:ext>
            </c:extLst>
          </c:dPt>
          <c:dPt>
            <c:idx val="9"/>
            <c:invertIfNegative val="0"/>
            <c:bubble3D val="0"/>
            <c:spPr>
              <a:solidFill>
                <a:schemeClr val="accent1"/>
              </a:solidFill>
              <a:ln w="25400">
                <a:noFill/>
              </a:ln>
            </c:spPr>
            <c:extLst>
              <c:ext xmlns:c16="http://schemas.microsoft.com/office/drawing/2014/chart" uri="{C3380CC4-5D6E-409C-BE32-E72D297353CC}">
                <c16:uniqueId val="{00000013-8DEC-4425-BE34-FC3BEFFC09C1}"/>
              </c:ext>
            </c:extLst>
          </c:dPt>
          <c:dLbls>
            <c:dLbl>
              <c:idx val="0"/>
              <c:layout>
                <c:manualLayout>
                  <c:x val="0"/>
                  <c:y val="-0.22606538437003101"/>
                </c:manualLayout>
              </c:layout>
              <c:tx>
                <c:rich>
                  <a:bodyPr/>
                  <a:lstStyle/>
                  <a:p>
                    <a:r>
                      <a:rPr lang="en-US"/>
                      <a:t>1.8</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EC-4425-BE34-FC3BEFFC09C1}"/>
                </c:ext>
              </c:extLst>
            </c:dLbl>
            <c:dLbl>
              <c:idx val="1"/>
              <c:delete val="1"/>
              <c:extLst>
                <c:ext xmlns:c15="http://schemas.microsoft.com/office/drawing/2012/chart" uri="{CE6537A1-D6FC-4f65-9D91-7224C49458BB}"/>
                <c:ext xmlns:c16="http://schemas.microsoft.com/office/drawing/2014/chart" uri="{C3380CC4-5D6E-409C-BE32-E72D297353CC}">
                  <c16:uniqueId val="{00000003-8DEC-4425-BE34-FC3BEFFC09C1}"/>
                </c:ext>
              </c:extLst>
            </c:dLbl>
            <c:dLbl>
              <c:idx val="2"/>
              <c:delete val="1"/>
              <c:extLst>
                <c:ext xmlns:c15="http://schemas.microsoft.com/office/drawing/2012/chart" uri="{CE6537A1-D6FC-4f65-9D91-7224C49458BB}"/>
                <c:ext xmlns:c16="http://schemas.microsoft.com/office/drawing/2014/chart" uri="{C3380CC4-5D6E-409C-BE32-E72D297353CC}">
                  <c16:uniqueId val="{00000005-8DEC-4425-BE34-FC3BEFFC09C1}"/>
                </c:ext>
              </c:extLst>
            </c:dLbl>
            <c:dLbl>
              <c:idx val="3"/>
              <c:delete val="1"/>
              <c:extLst>
                <c:ext xmlns:c15="http://schemas.microsoft.com/office/drawing/2012/chart" uri="{CE6537A1-D6FC-4f65-9D91-7224C49458BB}"/>
                <c:ext xmlns:c16="http://schemas.microsoft.com/office/drawing/2014/chart" uri="{C3380CC4-5D6E-409C-BE32-E72D297353CC}">
                  <c16:uniqueId val="{00000007-8DEC-4425-BE34-FC3BEFFC09C1}"/>
                </c:ext>
              </c:extLst>
            </c:dLbl>
            <c:dLbl>
              <c:idx val="4"/>
              <c:delete val="1"/>
              <c:extLst>
                <c:ext xmlns:c15="http://schemas.microsoft.com/office/drawing/2012/chart" uri="{CE6537A1-D6FC-4f65-9D91-7224C49458BB}"/>
                <c:ext xmlns:c16="http://schemas.microsoft.com/office/drawing/2014/chart" uri="{C3380CC4-5D6E-409C-BE32-E72D297353CC}">
                  <c16:uniqueId val="{00000009-8DEC-4425-BE34-FC3BEFFC09C1}"/>
                </c:ext>
              </c:extLst>
            </c:dLbl>
            <c:dLbl>
              <c:idx val="5"/>
              <c:delete val="1"/>
              <c:extLst>
                <c:ext xmlns:c15="http://schemas.microsoft.com/office/drawing/2012/chart" uri="{CE6537A1-D6FC-4f65-9D91-7224C49458BB}"/>
                <c:ext xmlns:c16="http://schemas.microsoft.com/office/drawing/2014/chart" uri="{C3380CC4-5D6E-409C-BE32-E72D297353CC}">
                  <c16:uniqueId val="{0000000B-8DEC-4425-BE34-FC3BEFFC09C1}"/>
                </c:ext>
              </c:extLst>
            </c:dLbl>
            <c:dLbl>
              <c:idx val="6"/>
              <c:delete val="1"/>
              <c:extLst>
                <c:ext xmlns:c15="http://schemas.microsoft.com/office/drawing/2012/chart" uri="{CE6537A1-D6FC-4f65-9D91-7224C49458BB}"/>
                <c:ext xmlns:c16="http://schemas.microsoft.com/office/drawing/2014/chart" uri="{C3380CC4-5D6E-409C-BE32-E72D297353CC}">
                  <c16:uniqueId val="{0000000D-8DEC-4425-BE34-FC3BEFFC09C1}"/>
                </c:ext>
              </c:extLst>
            </c:dLbl>
            <c:dLbl>
              <c:idx val="7"/>
              <c:delete val="1"/>
              <c:extLst>
                <c:ext xmlns:c15="http://schemas.microsoft.com/office/drawing/2012/chart" uri="{CE6537A1-D6FC-4f65-9D91-7224C49458BB}"/>
                <c:ext xmlns:c16="http://schemas.microsoft.com/office/drawing/2014/chart" uri="{C3380CC4-5D6E-409C-BE32-E72D297353CC}">
                  <c16:uniqueId val="{0000000F-8DEC-4425-BE34-FC3BEFFC09C1}"/>
                </c:ext>
              </c:extLst>
            </c:dLbl>
            <c:dLbl>
              <c:idx val="8"/>
              <c:delete val="1"/>
              <c:extLst>
                <c:ext xmlns:c15="http://schemas.microsoft.com/office/drawing/2012/chart" uri="{CE6537A1-D6FC-4f65-9D91-7224C49458BB}"/>
                <c:ext xmlns:c16="http://schemas.microsoft.com/office/drawing/2014/chart" uri="{C3380CC4-5D6E-409C-BE32-E72D297353CC}">
                  <c16:uniqueId val="{00000011-8DEC-4425-BE34-FC3BEFFC09C1}"/>
                </c:ext>
              </c:extLst>
            </c:dLbl>
            <c:dLbl>
              <c:idx val="9"/>
              <c:delete val="1"/>
              <c:extLst>
                <c:ext xmlns:c15="http://schemas.microsoft.com/office/drawing/2012/chart" uri="{CE6537A1-D6FC-4f65-9D91-7224C49458BB}"/>
                <c:ext xmlns:c16="http://schemas.microsoft.com/office/drawing/2014/chart" uri="{C3380CC4-5D6E-409C-BE32-E72D297353CC}">
                  <c16:uniqueId val="{00000013-8DEC-4425-BE34-FC3BEFFC09C1}"/>
                </c:ext>
              </c:extLst>
            </c:dLbl>
            <c:dLbl>
              <c:idx val="10"/>
              <c:layout>
                <c:manualLayout>
                  <c:x val="0"/>
                  <c:y val="-0.131198462588625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DEC-4425-BE34-FC3BEFFC09C1}"/>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III.9'!$I$4:$I$12</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III.9'!$K$4:$K$12</c:f>
              <c:numCache>
                <c:formatCode>0.0</c:formatCode>
                <c:ptCount val="9"/>
                <c:pt idx="0">
                  <c:v>1.4129089018375893</c:v>
                </c:pt>
                <c:pt idx="1">
                  <c:v>1.8</c:v>
                </c:pt>
                <c:pt idx="2">
                  <c:v>2.2625609552365722</c:v>
                </c:pt>
                <c:pt idx="3">
                  <c:v>2.466808594257015</c:v>
                </c:pt>
                <c:pt idx="4">
                  <c:v>1.4</c:v>
                </c:pt>
                <c:pt idx="5">
                  <c:v>0.800442107361653</c:v>
                </c:pt>
                <c:pt idx="6">
                  <c:v>0.800442107361653</c:v>
                </c:pt>
                <c:pt idx="7">
                  <c:v>0.57443105194407018</c:v>
                </c:pt>
                <c:pt idx="8">
                  <c:v>0.57443105194407018</c:v>
                </c:pt>
              </c:numCache>
            </c:numRef>
          </c:val>
          <c:extLst>
            <c:ext xmlns:c16="http://schemas.microsoft.com/office/drawing/2014/chart" uri="{C3380CC4-5D6E-409C-BE32-E72D297353CC}">
              <c16:uniqueId val="{00000015-8DEC-4425-BE34-FC3BEFFC09C1}"/>
            </c:ext>
          </c:extLst>
        </c:ser>
        <c:ser>
          <c:idx val="1"/>
          <c:order val="1"/>
          <c:spPr>
            <a:solidFill>
              <a:schemeClr val="accent3"/>
            </a:solidFill>
          </c:spPr>
          <c:invertIfNegative val="0"/>
          <c:dPt>
            <c:idx val="0"/>
            <c:invertIfNegative val="0"/>
            <c:bubble3D val="0"/>
            <c:spPr>
              <a:pattFill prst="dkUpDiag">
                <a:fgClr>
                  <a:srgbClr val="13A538"/>
                </a:fgClr>
                <a:bgClr>
                  <a:schemeClr val="bg1"/>
                </a:bgClr>
              </a:pattFill>
            </c:spPr>
            <c:extLst>
              <c:ext xmlns:c16="http://schemas.microsoft.com/office/drawing/2014/chart" uri="{C3380CC4-5D6E-409C-BE32-E72D297353CC}">
                <c16:uniqueId val="{00000017-8DEC-4425-BE34-FC3BEFFC09C1}"/>
              </c:ext>
            </c:extLst>
          </c:dPt>
          <c:dPt>
            <c:idx val="1"/>
            <c:invertIfNegative val="0"/>
            <c:bubble3D val="0"/>
            <c:spPr>
              <a:solidFill>
                <a:srgbClr val="13A538"/>
              </a:solidFill>
            </c:spPr>
            <c:extLst>
              <c:ext xmlns:c16="http://schemas.microsoft.com/office/drawing/2014/chart" uri="{C3380CC4-5D6E-409C-BE32-E72D297353CC}">
                <c16:uniqueId val="{00000019-8DEC-4425-BE34-FC3BEFFC09C1}"/>
              </c:ext>
            </c:extLst>
          </c:dPt>
          <c:dPt>
            <c:idx val="2"/>
            <c:invertIfNegative val="0"/>
            <c:bubble3D val="0"/>
            <c:spPr>
              <a:solidFill>
                <a:srgbClr val="13A538"/>
              </a:solidFill>
            </c:spPr>
            <c:extLst>
              <c:ext xmlns:c16="http://schemas.microsoft.com/office/drawing/2014/chart" uri="{C3380CC4-5D6E-409C-BE32-E72D297353CC}">
                <c16:uniqueId val="{0000001B-8DEC-4425-BE34-FC3BEFFC09C1}"/>
              </c:ext>
            </c:extLst>
          </c:dPt>
          <c:dPt>
            <c:idx val="3"/>
            <c:invertIfNegative val="0"/>
            <c:bubble3D val="0"/>
            <c:spPr>
              <a:solidFill>
                <a:srgbClr val="13A538"/>
              </a:solidFill>
            </c:spPr>
            <c:extLst>
              <c:ext xmlns:c16="http://schemas.microsoft.com/office/drawing/2014/chart" uri="{C3380CC4-5D6E-409C-BE32-E72D297353CC}">
                <c16:uniqueId val="{0000001D-8DEC-4425-BE34-FC3BEFFC09C1}"/>
              </c:ext>
            </c:extLst>
          </c:dPt>
          <c:dPt>
            <c:idx val="4"/>
            <c:invertIfNegative val="0"/>
            <c:bubble3D val="0"/>
            <c:spPr>
              <a:solidFill>
                <a:srgbClr val="EB5D40"/>
              </a:solidFill>
            </c:spPr>
            <c:extLst>
              <c:ext xmlns:c16="http://schemas.microsoft.com/office/drawing/2014/chart" uri="{C3380CC4-5D6E-409C-BE32-E72D297353CC}">
                <c16:uniqueId val="{0000001F-8DEC-4425-BE34-FC3BEFFC09C1}"/>
              </c:ext>
            </c:extLst>
          </c:dPt>
          <c:dPt>
            <c:idx val="5"/>
            <c:invertIfNegative val="0"/>
            <c:bubble3D val="0"/>
            <c:spPr>
              <a:pattFill prst="ltUpDiag">
                <a:fgClr>
                  <a:schemeClr val="accent2"/>
                </a:fgClr>
                <a:bgClr>
                  <a:schemeClr val="bg1"/>
                </a:bgClr>
              </a:pattFill>
            </c:spPr>
            <c:extLst>
              <c:ext xmlns:c16="http://schemas.microsoft.com/office/drawing/2014/chart" uri="{C3380CC4-5D6E-409C-BE32-E72D297353CC}">
                <c16:uniqueId val="{00000021-8DEC-4425-BE34-FC3BEFFC09C1}"/>
              </c:ext>
            </c:extLst>
          </c:dPt>
          <c:dPt>
            <c:idx val="6"/>
            <c:invertIfNegative val="0"/>
            <c:bubble3D val="0"/>
            <c:spPr>
              <a:noFill/>
            </c:spPr>
            <c:extLst>
              <c:ext xmlns:c16="http://schemas.microsoft.com/office/drawing/2014/chart" uri="{C3380CC4-5D6E-409C-BE32-E72D297353CC}">
                <c16:uniqueId val="{00000023-8DEC-4425-BE34-FC3BEFFC09C1}"/>
              </c:ext>
            </c:extLst>
          </c:dPt>
          <c:dPt>
            <c:idx val="7"/>
            <c:invertIfNegative val="0"/>
            <c:bubble3D val="0"/>
            <c:spPr>
              <a:noFill/>
            </c:spPr>
            <c:extLst>
              <c:ext xmlns:c16="http://schemas.microsoft.com/office/drawing/2014/chart" uri="{C3380CC4-5D6E-409C-BE32-E72D297353CC}">
                <c16:uniqueId val="{00000025-8DEC-4425-BE34-FC3BEFFC09C1}"/>
              </c:ext>
            </c:extLst>
          </c:dPt>
          <c:dPt>
            <c:idx val="8"/>
            <c:invertIfNegative val="0"/>
            <c:bubble3D val="0"/>
            <c:spPr>
              <a:solidFill>
                <a:schemeClr val="accent1"/>
              </a:solidFill>
            </c:spPr>
            <c:extLst>
              <c:ext xmlns:c16="http://schemas.microsoft.com/office/drawing/2014/chart" uri="{C3380CC4-5D6E-409C-BE32-E72D297353CC}">
                <c16:uniqueId val="{00000027-8DEC-4425-BE34-FC3BEFFC09C1}"/>
              </c:ext>
            </c:extLst>
          </c:dPt>
          <c:dPt>
            <c:idx val="9"/>
            <c:invertIfNegative val="0"/>
            <c:bubble3D val="0"/>
            <c:spPr>
              <a:solidFill>
                <a:schemeClr val="accent2"/>
              </a:solidFill>
            </c:spPr>
            <c:extLst>
              <c:ext xmlns:c16="http://schemas.microsoft.com/office/drawing/2014/chart" uri="{C3380CC4-5D6E-409C-BE32-E72D297353CC}">
                <c16:uniqueId val="{00000029-8DEC-4425-BE34-FC3BEFFC09C1}"/>
              </c:ext>
            </c:extLst>
          </c:dPt>
          <c:dLbls>
            <c:dLbl>
              <c:idx val="0"/>
              <c:delete val="1"/>
              <c:extLst>
                <c:ext xmlns:c15="http://schemas.microsoft.com/office/drawing/2012/chart" uri="{CE6537A1-D6FC-4f65-9D91-7224C49458BB}"/>
                <c:ext xmlns:c16="http://schemas.microsoft.com/office/drawing/2014/chart" uri="{C3380CC4-5D6E-409C-BE32-E72D297353CC}">
                  <c16:uniqueId val="{00000017-8DEC-4425-BE34-FC3BEFFC09C1}"/>
                </c:ext>
              </c:extLst>
            </c:dLbl>
            <c:dLbl>
              <c:idx val="1"/>
              <c:layout>
                <c:manualLayout>
                  <c:x val="-3.4756165285119889E-3"/>
                  <c:y val="-7.2478700719276798E-2"/>
                </c:manualLayout>
              </c:layout>
              <c:tx>
                <c:rich>
                  <a:bodyPr/>
                  <a:lstStyle/>
                  <a:p>
                    <a:r>
                      <a:rPr lang="en-US" sz="800"/>
                      <a:t>0.5</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DEC-4425-BE34-FC3BEFFC09C1}"/>
                </c:ext>
              </c:extLst>
            </c:dLbl>
            <c:dLbl>
              <c:idx val="2"/>
              <c:layout>
                <c:manualLayout>
                  <c:x val="0"/>
                  <c:y val="-6.4426309683851893E-2"/>
                </c:manualLayout>
              </c:layout>
              <c:tx>
                <c:rich>
                  <a:bodyPr/>
                  <a:lstStyle/>
                  <a:p>
                    <a:r>
                      <a:rPr lang="en-US" sz="800"/>
                      <a:t>0.2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DEC-4425-BE34-FC3BEFFC09C1}"/>
                </c:ext>
              </c:extLst>
            </c:dLbl>
            <c:dLbl>
              <c:idx val="3"/>
              <c:layout>
                <c:manualLayout>
                  <c:x val="-2.7233115468409584E-7"/>
                  <c:y val="-5.2536666666666669E-2"/>
                </c:manualLayout>
              </c:layout>
              <c:tx>
                <c:rich>
                  <a:bodyPr/>
                  <a:lstStyle/>
                  <a:p>
                    <a:r>
                      <a:rPr lang="en-US"/>
                      <a:t>0.1</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DEC-4425-BE34-FC3BEFFC09C1}"/>
                </c:ext>
              </c:extLst>
            </c:dLbl>
            <c:dLbl>
              <c:idx val="4"/>
              <c:layout>
                <c:manualLayout>
                  <c:x val="-2.756019767276179E-7"/>
                  <c:y val="-0.13024517366763458"/>
                </c:manualLayout>
              </c:layout>
              <c:tx>
                <c:rich>
                  <a:bodyPr/>
                  <a:lstStyle/>
                  <a:p>
                    <a:r>
                      <a:rPr lang="en-US" sz="800"/>
                      <a:t>-1.2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DEC-4425-BE34-FC3BEFFC09C1}"/>
                </c:ext>
              </c:extLst>
            </c:dLbl>
            <c:dLbl>
              <c:idx val="5"/>
              <c:layout>
                <c:manualLayout>
                  <c:x val="-2.756019767276179E-7"/>
                  <c:y val="-0.10309296374964265"/>
                </c:manualLayout>
              </c:layout>
              <c:tx>
                <c:rich>
                  <a:bodyPr/>
                  <a:lstStyle/>
                  <a:p>
                    <a:r>
                      <a:rPr lang="en-US" sz="800"/>
                      <a:t>-0.1</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DEC-4425-BE34-FC3BEFFC09C1}"/>
                </c:ext>
              </c:extLst>
            </c:dLbl>
            <c:dLbl>
              <c:idx val="6"/>
              <c:layout>
                <c:manualLayout>
                  <c:x val="0"/>
                  <c:y val="-9.3357369504147664E-2"/>
                </c:manualLayout>
              </c:layout>
              <c:tx>
                <c:rich>
                  <a:bodyPr/>
                  <a:lstStyle/>
                  <a:p>
                    <a:r>
                      <a:rPr lang="en-US" sz="800"/>
                      <a:t>0.04</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DEC-4425-BE34-FC3BEFFC09C1}"/>
                </c:ext>
              </c:extLst>
            </c:dLbl>
            <c:dLbl>
              <c:idx val="7"/>
              <c:layout>
                <c:manualLayout>
                  <c:x val="-3.458529205954877E-3"/>
                  <c:y val="-0.12479474354461065"/>
                </c:manualLayout>
              </c:layout>
              <c:tx>
                <c:rich>
                  <a:bodyPr/>
                  <a:lstStyle/>
                  <a:p>
                    <a:r>
                      <a:rPr lang="en-US" sz="800"/>
                      <a:t>-0.2</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DEC-4425-BE34-FC3BEFFC09C1}"/>
                </c:ext>
              </c:extLst>
            </c:dLbl>
            <c:dLbl>
              <c:idx val="8"/>
              <c:delete val="1"/>
              <c:extLst>
                <c:ext xmlns:c15="http://schemas.microsoft.com/office/drawing/2012/chart" uri="{CE6537A1-D6FC-4f65-9D91-7224C49458BB}"/>
                <c:ext xmlns:c16="http://schemas.microsoft.com/office/drawing/2014/chart" uri="{C3380CC4-5D6E-409C-BE32-E72D297353CC}">
                  <c16:uniqueId val="{00000027-8DEC-4425-BE34-FC3BEFFC09C1}"/>
                </c:ext>
              </c:extLst>
            </c:dLbl>
            <c:dLbl>
              <c:idx val="9"/>
              <c:layout>
                <c:manualLayout>
                  <c:x val="3.4756431308155446E-3"/>
                  <c:y val="-4.32077666756547E-2"/>
                </c:manualLayout>
              </c:layout>
              <c:tx>
                <c:rich>
                  <a:bodyPr/>
                  <a:lstStyle/>
                  <a:p>
                    <a:r>
                      <a:rPr lang="cs-CZ" sz="800"/>
                      <a:t>-</a:t>
                    </a:r>
                    <a:r>
                      <a:rPr lang="en-US" sz="800"/>
                      <a:t>2,9</a:t>
                    </a:r>
                    <a:endParaRPr lang="en-US"/>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DEC-4425-BE34-FC3BEFFC09C1}"/>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cs-CZ"/>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III.9'!$I$4:$I$12</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III.9'!$L$4:$L$12</c:f>
              <c:numCache>
                <c:formatCode>0.0</c:formatCode>
                <c:ptCount val="9"/>
                <c:pt idx="0">
                  <c:v>0.37</c:v>
                </c:pt>
                <c:pt idx="1">
                  <c:v>0.46256095523657204</c:v>
                </c:pt>
                <c:pt idx="2">
                  <c:v>0.20424763902044299</c:v>
                </c:pt>
                <c:pt idx="3">
                  <c:v>0.12214427744052538</c:v>
                </c:pt>
                <c:pt idx="4">
                  <c:v>1.1890000000000001</c:v>
                </c:pt>
                <c:pt idx="5">
                  <c:v>0.498</c:v>
                </c:pt>
                <c:pt idx="6">
                  <c:v>0.498</c:v>
                </c:pt>
                <c:pt idx="7">
                  <c:v>0.53800000000000003</c:v>
                </c:pt>
                <c:pt idx="8">
                  <c:v>0.54559946585345831</c:v>
                </c:pt>
              </c:numCache>
            </c:numRef>
          </c:val>
          <c:extLst>
            <c:ext xmlns:c16="http://schemas.microsoft.com/office/drawing/2014/chart" uri="{C3380CC4-5D6E-409C-BE32-E72D297353CC}">
              <c16:uniqueId val="{0000002A-8DEC-4425-BE34-FC3BEFFC09C1}"/>
            </c:ext>
          </c:extLst>
        </c:ser>
        <c:ser>
          <c:idx val="2"/>
          <c:order val="2"/>
          <c:tx>
            <c:v>řady 3</c:v>
          </c:tx>
          <c:spPr>
            <a:solidFill>
              <a:schemeClr val="accent2"/>
            </a:solidFill>
            <a:ln>
              <a:noFill/>
              <a:prstDash val="sysDash"/>
            </a:ln>
          </c:spPr>
          <c:invertIfNegative val="0"/>
          <c:dPt>
            <c:idx val="2"/>
            <c:invertIfNegative val="0"/>
            <c:bubble3D val="0"/>
            <c:spPr>
              <a:solidFill>
                <a:srgbClr val="00B050"/>
              </a:solidFill>
              <a:ln>
                <a:noFill/>
                <a:prstDash val="sysDash"/>
              </a:ln>
            </c:spPr>
            <c:extLst>
              <c:ext xmlns:c16="http://schemas.microsoft.com/office/drawing/2014/chart" uri="{C3380CC4-5D6E-409C-BE32-E72D297353CC}">
                <c16:uniqueId val="{0000002C-8DEC-4425-BE34-FC3BEFFC09C1}"/>
              </c:ext>
            </c:extLst>
          </c:dPt>
          <c:dPt>
            <c:idx val="5"/>
            <c:invertIfNegative val="0"/>
            <c:bubble3D val="0"/>
            <c:spPr>
              <a:solidFill>
                <a:srgbClr val="EB5D40"/>
              </a:solidFill>
              <a:ln>
                <a:noFill/>
                <a:prstDash val="sysDash"/>
              </a:ln>
            </c:spPr>
            <c:extLst>
              <c:ext xmlns:c16="http://schemas.microsoft.com/office/drawing/2014/chart" uri="{C3380CC4-5D6E-409C-BE32-E72D297353CC}">
                <c16:uniqueId val="{0000002E-8DEC-4425-BE34-FC3BEFFC09C1}"/>
              </c:ext>
            </c:extLst>
          </c:dPt>
          <c:dPt>
            <c:idx val="6"/>
            <c:invertIfNegative val="0"/>
            <c:bubble3D val="0"/>
            <c:spPr>
              <a:solidFill>
                <a:srgbClr val="13A538"/>
              </a:solidFill>
              <a:ln>
                <a:noFill/>
                <a:prstDash val="sysDash"/>
              </a:ln>
            </c:spPr>
            <c:extLst>
              <c:ext xmlns:c16="http://schemas.microsoft.com/office/drawing/2014/chart" uri="{C3380CC4-5D6E-409C-BE32-E72D297353CC}">
                <c16:uniqueId val="{00000030-8DEC-4425-BE34-FC3BEFFC09C1}"/>
              </c:ext>
            </c:extLst>
          </c:dPt>
          <c:dPt>
            <c:idx val="7"/>
            <c:invertIfNegative val="0"/>
            <c:bubble3D val="0"/>
            <c:spPr>
              <a:solidFill>
                <a:srgbClr val="EB5D40"/>
              </a:solidFill>
              <a:ln>
                <a:noFill/>
                <a:prstDash val="sysDash"/>
              </a:ln>
            </c:spPr>
            <c:extLst>
              <c:ext xmlns:c16="http://schemas.microsoft.com/office/drawing/2014/chart" uri="{C3380CC4-5D6E-409C-BE32-E72D297353CC}">
                <c16:uniqueId val="{00000032-8DEC-4425-BE34-FC3BEFFC09C1}"/>
              </c:ext>
            </c:extLst>
          </c:dPt>
          <c:dLbls>
            <c:dLbl>
              <c:idx val="2"/>
              <c:delete val="1"/>
              <c:extLst>
                <c:ext xmlns:c15="http://schemas.microsoft.com/office/drawing/2012/chart" uri="{CE6537A1-D6FC-4f65-9D91-7224C49458BB}"/>
                <c:ext xmlns:c16="http://schemas.microsoft.com/office/drawing/2014/chart" uri="{C3380CC4-5D6E-409C-BE32-E72D297353CC}">
                  <c16:uniqueId val="{0000002C-8DEC-4425-BE34-FC3BEFFC09C1}"/>
                </c:ext>
              </c:extLst>
            </c:dLbl>
            <c:dLbl>
              <c:idx val="5"/>
              <c:delete val="1"/>
              <c:extLst>
                <c:ext xmlns:c15="http://schemas.microsoft.com/office/drawing/2012/chart" uri="{CE6537A1-D6FC-4f65-9D91-7224C49458BB}"/>
                <c:ext xmlns:c16="http://schemas.microsoft.com/office/drawing/2014/chart" uri="{C3380CC4-5D6E-409C-BE32-E72D297353CC}">
                  <c16:uniqueId val="{0000002E-8DEC-4425-BE34-FC3BEFFC09C1}"/>
                </c:ext>
              </c:extLst>
            </c:dLbl>
            <c:dLbl>
              <c:idx val="6"/>
              <c:delete val="1"/>
              <c:extLst>
                <c:ext xmlns:c15="http://schemas.microsoft.com/office/drawing/2012/chart" uri="{CE6537A1-D6FC-4f65-9D91-7224C49458BB}"/>
                <c:ext xmlns:c16="http://schemas.microsoft.com/office/drawing/2014/chart" uri="{C3380CC4-5D6E-409C-BE32-E72D297353CC}">
                  <c16:uniqueId val="{00000030-8DEC-4425-BE34-FC3BEFFC09C1}"/>
                </c:ext>
              </c:extLst>
            </c:dLbl>
            <c:dLbl>
              <c:idx val="7"/>
              <c:delete val="1"/>
              <c:extLst>
                <c:ext xmlns:c15="http://schemas.microsoft.com/office/drawing/2012/chart" uri="{CE6537A1-D6FC-4f65-9D91-7224C49458BB}"/>
                <c:ext xmlns:c16="http://schemas.microsoft.com/office/drawing/2014/chart" uri="{C3380CC4-5D6E-409C-BE32-E72D297353CC}">
                  <c16:uniqueId val="{00000032-8DEC-4425-BE34-FC3BEFFC09C1}"/>
                </c:ext>
              </c:extLst>
            </c:dLbl>
            <c:dLbl>
              <c:idx val="8"/>
              <c:delete val="1"/>
              <c:extLst>
                <c:ext xmlns:c15="http://schemas.microsoft.com/office/drawing/2012/chart" uri="{CE6537A1-D6FC-4f65-9D91-7224C49458BB}"/>
                <c:ext xmlns:c16="http://schemas.microsoft.com/office/drawing/2014/chart" uri="{C3380CC4-5D6E-409C-BE32-E72D297353CC}">
                  <c16:uniqueId val="{00000033-8DEC-4425-BE34-FC3BEFFC09C1}"/>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III.9'!$I$4:$I$12</c:f>
              <c:strCache>
                <c:ptCount val="9"/>
                <c:pt idx="0">
                  <c:v>Interest profit</c:v>
                </c:pt>
                <c:pt idx="1">
                  <c:v>Income from fees and commissions</c:v>
                </c:pt>
                <c:pt idx="2">
                  <c:v>Profit from financial revaluation</c:v>
                </c:pt>
                <c:pt idx="3">
                  <c:v>Dividend income</c:v>
                </c:pt>
                <c:pt idx="4">
                  <c:v>Adm. and oper. expenses, depreciation/amortisation</c:v>
                </c:pt>
                <c:pt idx="5">
                  <c:v>Impairment losses and provisioning</c:v>
                </c:pt>
                <c:pt idx="6">
                  <c:v>Other expenses/income</c:v>
                </c:pt>
                <c:pt idx="7">
                  <c:v>Tax</c:v>
                </c:pt>
                <c:pt idx="8">
                  <c:v>Return on assets</c:v>
                </c:pt>
              </c:strCache>
            </c:strRef>
          </c:cat>
          <c:val>
            <c:numRef>
              <c:f>'Graf III.9'!$N$6:$N$14</c:f>
              <c:numCache>
                <c:formatCode>General</c:formatCode>
                <c:ptCount val="9"/>
                <c:pt idx="5" formatCode="0.0">
                  <c:v>0.101557892638347</c:v>
                </c:pt>
                <c:pt idx="6" formatCode="0.0">
                  <c:v>4.0481772670959093E-2</c:v>
                </c:pt>
                <c:pt idx="7" formatCode="0.000">
                  <c:v>0.22601105541758285</c:v>
                </c:pt>
              </c:numCache>
            </c:numRef>
          </c:val>
          <c:extLst>
            <c:ext xmlns:c16="http://schemas.microsoft.com/office/drawing/2014/chart" uri="{C3380CC4-5D6E-409C-BE32-E72D297353CC}">
              <c16:uniqueId val="{00000034-8DEC-4425-BE34-FC3BEFFC09C1}"/>
            </c:ext>
          </c:extLst>
        </c:ser>
        <c:dLbls>
          <c:dLblPos val="inEnd"/>
          <c:showLegendKey val="0"/>
          <c:showVal val="1"/>
          <c:showCatName val="0"/>
          <c:showSerName val="0"/>
          <c:showPercent val="0"/>
          <c:showBubbleSize val="0"/>
        </c:dLbls>
        <c:gapWidth val="33"/>
        <c:overlap val="100"/>
        <c:axId val="147338368"/>
        <c:axId val="147339904"/>
      </c:barChart>
      <c:catAx>
        <c:axId val="14733836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7339904"/>
        <c:crosses val="autoZero"/>
        <c:auto val="1"/>
        <c:lblAlgn val="ctr"/>
        <c:lblOffset val="100"/>
        <c:noMultiLvlLbl val="0"/>
      </c:catAx>
      <c:valAx>
        <c:axId val="147339904"/>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800">
                <a:latin typeface="Arial"/>
                <a:ea typeface="Arial"/>
                <a:cs typeface="Arial"/>
              </a:defRPr>
            </a:pPr>
            <a:endParaRPr lang="cs-CZ"/>
          </a:p>
        </c:txPr>
        <c:crossAx val="147338368"/>
        <c:crosses val="autoZero"/>
        <c:crossBetween val="between"/>
        <c:majorUnit val="0.5"/>
      </c:valAx>
      <c:spPr>
        <a:noFill/>
        <a:ln w="25400">
          <a:noFill/>
        </a:ln>
      </c:spPr>
    </c:plotArea>
    <c:plotVisOnly val="1"/>
    <c:dispBlanksAs val="gap"/>
    <c:showDLblsOverMax val="0"/>
  </c:chart>
  <c:spPr>
    <a:ln w="9525">
      <a:noFill/>
    </a:ln>
  </c:spPr>
  <c:printSettings>
    <c:headerFooter/>
    <c:pageMargins b="0.78740157499999996" l="0.7" r="0.7" t="0.78740157499999996"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areaChart>
        <c:grouping val="stacked"/>
        <c:varyColors val="0"/>
        <c:ser>
          <c:idx val="2"/>
          <c:order val="2"/>
          <c:tx>
            <c:strRef>
              <c:f>'Graf III.10'!$N$4</c:f>
              <c:strCache>
                <c:ptCount val="1"/>
                <c:pt idx="0">
                  <c:v>Úrokový zisk celkem (bez expozic vůči ČNB)</c:v>
                </c:pt>
              </c:strCache>
            </c:strRef>
          </c:tx>
          <c:spPr>
            <a:solidFill>
              <a:schemeClr val="bg1">
                <a:lumMod val="75000"/>
              </a:schemeClr>
            </a:solidFill>
          </c:spP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III.10'!$N$5:$N$49</c:f>
              <c:numCache>
                <c:formatCode>#,##0.00</c:formatCode>
                <c:ptCount val="45"/>
                <c:pt idx="0">
                  <c:v>18.809999999999999</c:v>
                </c:pt>
                <c:pt idx="1">
                  <c:v>19.48</c:v>
                </c:pt>
                <c:pt idx="2">
                  <c:v>20.03</c:v>
                </c:pt>
                <c:pt idx="3">
                  <c:v>21.21</c:v>
                </c:pt>
                <c:pt idx="4">
                  <c:v>23.45</c:v>
                </c:pt>
                <c:pt idx="5">
                  <c:v>24.07</c:v>
                </c:pt>
                <c:pt idx="6">
                  <c:v>24.12</c:v>
                </c:pt>
                <c:pt idx="7">
                  <c:v>23.78</c:v>
                </c:pt>
                <c:pt idx="8">
                  <c:v>25.1</c:v>
                </c:pt>
                <c:pt idx="9">
                  <c:v>24.61</c:v>
                </c:pt>
                <c:pt idx="10">
                  <c:v>24.91</c:v>
                </c:pt>
                <c:pt idx="11">
                  <c:v>25.95</c:v>
                </c:pt>
                <c:pt idx="12">
                  <c:v>26.08</c:v>
                </c:pt>
                <c:pt idx="13">
                  <c:v>26.37</c:v>
                </c:pt>
                <c:pt idx="14">
                  <c:v>26.23</c:v>
                </c:pt>
                <c:pt idx="15">
                  <c:v>27.06</c:v>
                </c:pt>
                <c:pt idx="16">
                  <c:v>27.18</c:v>
                </c:pt>
                <c:pt idx="17">
                  <c:v>26.91</c:v>
                </c:pt>
                <c:pt idx="18">
                  <c:v>26.79</c:v>
                </c:pt>
                <c:pt idx="19">
                  <c:v>26.25</c:v>
                </c:pt>
                <c:pt idx="20">
                  <c:v>26.19</c:v>
                </c:pt>
                <c:pt idx="21">
                  <c:v>25.82</c:v>
                </c:pt>
                <c:pt idx="22">
                  <c:v>26.09</c:v>
                </c:pt>
                <c:pt idx="23">
                  <c:v>26.18</c:v>
                </c:pt>
                <c:pt idx="24">
                  <c:v>26.91</c:v>
                </c:pt>
                <c:pt idx="25">
                  <c:v>27.06</c:v>
                </c:pt>
                <c:pt idx="26">
                  <c:v>27.25</c:v>
                </c:pt>
                <c:pt idx="27">
                  <c:v>27.87</c:v>
                </c:pt>
                <c:pt idx="28">
                  <c:v>27.44</c:v>
                </c:pt>
                <c:pt idx="29">
                  <c:v>27.15</c:v>
                </c:pt>
                <c:pt idx="30">
                  <c:v>28.17</c:v>
                </c:pt>
                <c:pt idx="31">
                  <c:v>27.82</c:v>
                </c:pt>
                <c:pt idx="32">
                  <c:v>26.98</c:v>
                </c:pt>
                <c:pt idx="33">
                  <c:v>27.01</c:v>
                </c:pt>
                <c:pt idx="34">
                  <c:v>27.28</c:v>
                </c:pt>
                <c:pt idx="35">
                  <c:v>27.35</c:v>
                </c:pt>
                <c:pt idx="36">
                  <c:v>27.5</c:v>
                </c:pt>
                <c:pt idx="37">
                  <c:v>27.05</c:v>
                </c:pt>
                <c:pt idx="38">
                  <c:v>27.39</c:v>
                </c:pt>
                <c:pt idx="39">
                  <c:v>26.62</c:v>
                </c:pt>
                <c:pt idx="40">
                  <c:v>27.22</c:v>
                </c:pt>
                <c:pt idx="41">
                  <c:v>26.06</c:v>
                </c:pt>
                <c:pt idx="42">
                  <c:v>26.13</c:v>
                </c:pt>
                <c:pt idx="43">
                  <c:v>25.31</c:v>
                </c:pt>
                <c:pt idx="44">
                  <c:v>25.3</c:v>
                </c:pt>
              </c:numCache>
            </c:numRef>
          </c:val>
          <c:extLst>
            <c:ext xmlns:c16="http://schemas.microsoft.com/office/drawing/2014/chart" uri="{C3380CC4-5D6E-409C-BE32-E72D297353CC}">
              <c16:uniqueId val="{00000000-B926-4BAF-A4EB-BE215163D774}"/>
            </c:ext>
          </c:extLst>
        </c:ser>
        <c:ser>
          <c:idx val="6"/>
          <c:order val="4"/>
          <c:tx>
            <c:strRef>
              <c:f>'Graf III.10'!$O$4</c:f>
              <c:strCache>
                <c:ptCount val="1"/>
                <c:pt idx="0">
                  <c:v>Úrokový zisk z expozic vůči ČNB</c:v>
                </c:pt>
              </c:strCache>
            </c:strRef>
          </c:tx>
          <c:spPr>
            <a:solidFill>
              <a:schemeClr val="tx1">
                <a:lumMod val="75000"/>
                <a:lumOff val="25000"/>
              </a:schemeClr>
            </a:solidFill>
          </c:spP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III.10'!$O$5:$O$49</c:f>
              <c:numCache>
                <c:formatCode>#,##0.00</c:formatCode>
                <c:ptCount val="45"/>
                <c:pt idx="0">
                  <c:v>4.04</c:v>
                </c:pt>
                <c:pt idx="1">
                  <c:v>3.39</c:v>
                </c:pt>
                <c:pt idx="2">
                  <c:v>3.61</c:v>
                </c:pt>
                <c:pt idx="3">
                  <c:v>3.34</c:v>
                </c:pt>
                <c:pt idx="4">
                  <c:v>2.61</c:v>
                </c:pt>
                <c:pt idx="5">
                  <c:v>1.66</c:v>
                </c:pt>
                <c:pt idx="6">
                  <c:v>1.41</c:v>
                </c:pt>
                <c:pt idx="7">
                  <c:v>1.1499999999999999</c:v>
                </c:pt>
                <c:pt idx="8">
                  <c:v>0.99</c:v>
                </c:pt>
                <c:pt idx="9">
                  <c:v>0.9</c:v>
                </c:pt>
                <c:pt idx="10">
                  <c:v>0.83</c:v>
                </c:pt>
                <c:pt idx="11">
                  <c:v>0.69</c:v>
                </c:pt>
                <c:pt idx="12">
                  <c:v>0.65</c:v>
                </c:pt>
                <c:pt idx="13">
                  <c:v>0.61</c:v>
                </c:pt>
                <c:pt idx="14">
                  <c:v>0.65</c:v>
                </c:pt>
                <c:pt idx="15">
                  <c:v>0.6</c:v>
                </c:pt>
                <c:pt idx="16">
                  <c:v>0.57999999999999996</c:v>
                </c:pt>
                <c:pt idx="17">
                  <c:v>0.55000000000000004</c:v>
                </c:pt>
                <c:pt idx="18">
                  <c:v>0.55000000000000004</c:v>
                </c:pt>
                <c:pt idx="19">
                  <c:v>0.36</c:v>
                </c:pt>
                <c:pt idx="20">
                  <c:v>0.1</c:v>
                </c:pt>
                <c:pt idx="21">
                  <c:v>0.03</c:v>
                </c:pt>
                <c:pt idx="22">
                  <c:v>0.04</c:v>
                </c:pt>
                <c:pt idx="23">
                  <c:v>0.04</c:v>
                </c:pt>
                <c:pt idx="24">
                  <c:v>0.05</c:v>
                </c:pt>
                <c:pt idx="25">
                  <c:v>0.06</c:v>
                </c:pt>
                <c:pt idx="26">
                  <c:v>0.09</c:v>
                </c:pt>
                <c:pt idx="27">
                  <c:v>0.09</c:v>
                </c:pt>
                <c:pt idx="28">
                  <c:v>7.0000000000000007E-2</c:v>
                </c:pt>
                <c:pt idx="29">
                  <c:v>0.08</c:v>
                </c:pt>
                <c:pt idx="30">
                  <c:v>0.08</c:v>
                </c:pt>
                <c:pt idx="31">
                  <c:v>0.09</c:v>
                </c:pt>
                <c:pt idx="32">
                  <c:v>0.11</c:v>
                </c:pt>
                <c:pt idx="33">
                  <c:v>0.11</c:v>
                </c:pt>
                <c:pt idx="34">
                  <c:v>0.12</c:v>
                </c:pt>
                <c:pt idx="35">
                  <c:v>0.13</c:v>
                </c:pt>
                <c:pt idx="36">
                  <c:v>0.15</c:v>
                </c:pt>
                <c:pt idx="37">
                  <c:v>0.21</c:v>
                </c:pt>
                <c:pt idx="38">
                  <c:v>0.28000000000000003</c:v>
                </c:pt>
                <c:pt idx="39">
                  <c:v>0.95</c:v>
                </c:pt>
                <c:pt idx="40">
                  <c:v>2.37</c:v>
                </c:pt>
                <c:pt idx="41">
                  <c:v>4.01</c:v>
                </c:pt>
                <c:pt idx="42">
                  <c:v>4.9400000000000004</c:v>
                </c:pt>
                <c:pt idx="43">
                  <c:v>7.45</c:v>
                </c:pt>
                <c:pt idx="44">
                  <c:v>10.62</c:v>
                </c:pt>
              </c:numCache>
            </c:numRef>
          </c:val>
          <c:extLst>
            <c:ext xmlns:c16="http://schemas.microsoft.com/office/drawing/2014/chart" uri="{C3380CC4-5D6E-409C-BE32-E72D297353CC}">
              <c16:uniqueId val="{00000001-B926-4BAF-A4EB-BE215163D774}"/>
            </c:ext>
          </c:extLst>
        </c:ser>
        <c:dLbls>
          <c:showLegendKey val="0"/>
          <c:showVal val="0"/>
          <c:showCatName val="0"/>
          <c:showSerName val="0"/>
          <c:showPercent val="0"/>
          <c:showBubbleSize val="0"/>
        </c:dLbls>
        <c:axId val="147792640"/>
        <c:axId val="147794176"/>
      </c:areaChart>
      <c:lineChart>
        <c:grouping val="standard"/>
        <c:varyColors val="0"/>
        <c:ser>
          <c:idx val="0"/>
          <c:order val="0"/>
          <c:tx>
            <c:strRef>
              <c:f>'Graf III.10'!$K$4</c:f>
              <c:strCache>
                <c:ptCount val="1"/>
                <c:pt idx="0">
                  <c:v>Úrokové výnosy</c:v>
                </c:pt>
              </c:strCache>
            </c:strRef>
          </c:tx>
          <c:spPr>
            <a:ln w="25400"/>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III.10'!$K$5:$K$49</c:f>
              <c:numCache>
                <c:formatCode>#,##0.00</c:formatCode>
                <c:ptCount val="45"/>
                <c:pt idx="0">
                  <c:v>43.22</c:v>
                </c:pt>
                <c:pt idx="1">
                  <c:v>44</c:v>
                </c:pt>
                <c:pt idx="2">
                  <c:v>45.56</c:v>
                </c:pt>
                <c:pt idx="3">
                  <c:v>48.79</c:v>
                </c:pt>
                <c:pt idx="4">
                  <c:v>49.7</c:v>
                </c:pt>
                <c:pt idx="5">
                  <c:v>44.68</c:v>
                </c:pt>
                <c:pt idx="6">
                  <c:v>43.38</c:v>
                </c:pt>
                <c:pt idx="7">
                  <c:v>42.24</c:v>
                </c:pt>
                <c:pt idx="8">
                  <c:v>42.32</c:v>
                </c:pt>
                <c:pt idx="9">
                  <c:v>41.41</c:v>
                </c:pt>
                <c:pt idx="10">
                  <c:v>41.54</c:v>
                </c:pt>
                <c:pt idx="11">
                  <c:v>41.79</c:v>
                </c:pt>
                <c:pt idx="12">
                  <c:v>41.01</c:v>
                </c:pt>
                <c:pt idx="13">
                  <c:v>41.19</c:v>
                </c:pt>
                <c:pt idx="14">
                  <c:v>42.09</c:v>
                </c:pt>
                <c:pt idx="15">
                  <c:v>43.99</c:v>
                </c:pt>
                <c:pt idx="16">
                  <c:v>43.63</c:v>
                </c:pt>
                <c:pt idx="17">
                  <c:v>42.98</c:v>
                </c:pt>
                <c:pt idx="18">
                  <c:v>43.19</c:v>
                </c:pt>
                <c:pt idx="19">
                  <c:v>42.35</c:v>
                </c:pt>
                <c:pt idx="20">
                  <c:v>40.9</c:v>
                </c:pt>
                <c:pt idx="21">
                  <c:v>38.590000000000003</c:v>
                </c:pt>
                <c:pt idx="22">
                  <c:v>38.46</c:v>
                </c:pt>
                <c:pt idx="23">
                  <c:v>38.049999999999997</c:v>
                </c:pt>
                <c:pt idx="24">
                  <c:v>38.950000000000003</c:v>
                </c:pt>
                <c:pt idx="25">
                  <c:v>38.99</c:v>
                </c:pt>
                <c:pt idx="26">
                  <c:v>39.49</c:v>
                </c:pt>
                <c:pt idx="27">
                  <c:v>40.54</c:v>
                </c:pt>
                <c:pt idx="28">
                  <c:v>39.04</c:v>
                </c:pt>
                <c:pt idx="29">
                  <c:v>38.020000000000003</c:v>
                </c:pt>
                <c:pt idx="30">
                  <c:v>37.81</c:v>
                </c:pt>
                <c:pt idx="31">
                  <c:v>37.950000000000003</c:v>
                </c:pt>
                <c:pt idx="32">
                  <c:v>36.42</c:v>
                </c:pt>
                <c:pt idx="33">
                  <c:v>36.630000000000003</c:v>
                </c:pt>
                <c:pt idx="34">
                  <c:v>36.1</c:v>
                </c:pt>
                <c:pt idx="35">
                  <c:v>35.31</c:v>
                </c:pt>
                <c:pt idx="36">
                  <c:v>34.520000000000003</c:v>
                </c:pt>
                <c:pt idx="37">
                  <c:v>35.369999999999997</c:v>
                </c:pt>
                <c:pt idx="38">
                  <c:v>36.03</c:v>
                </c:pt>
                <c:pt idx="39">
                  <c:v>36.56</c:v>
                </c:pt>
                <c:pt idx="40">
                  <c:v>38.700000000000003</c:v>
                </c:pt>
                <c:pt idx="41">
                  <c:v>39.49</c:v>
                </c:pt>
                <c:pt idx="42">
                  <c:v>42.32</c:v>
                </c:pt>
                <c:pt idx="43">
                  <c:v>45.9</c:v>
                </c:pt>
                <c:pt idx="44">
                  <c:v>51.47</c:v>
                </c:pt>
              </c:numCache>
            </c:numRef>
          </c:val>
          <c:smooth val="0"/>
          <c:extLst>
            <c:ext xmlns:c16="http://schemas.microsoft.com/office/drawing/2014/chart" uri="{C3380CC4-5D6E-409C-BE32-E72D297353CC}">
              <c16:uniqueId val="{00000002-B926-4BAF-A4EB-BE215163D774}"/>
            </c:ext>
          </c:extLst>
        </c:ser>
        <c:ser>
          <c:idx val="1"/>
          <c:order val="1"/>
          <c:tx>
            <c:strRef>
              <c:f>'Graf III.10'!$L$4</c:f>
              <c:strCache>
                <c:ptCount val="1"/>
                <c:pt idx="0">
                  <c:v>Úrokové náklady</c:v>
                </c:pt>
              </c:strCache>
            </c:strRef>
          </c:tx>
          <c:spPr>
            <a:ln w="25400">
              <a:solidFill>
                <a:srgbClr val="E85B3B"/>
              </a:solidFill>
            </a:ln>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III.10'!$L$5:$L$49</c:f>
              <c:numCache>
                <c:formatCode>#,##0.00</c:formatCode>
                <c:ptCount val="45"/>
                <c:pt idx="0">
                  <c:v>20.37</c:v>
                </c:pt>
                <c:pt idx="1">
                  <c:v>21.13</c:v>
                </c:pt>
                <c:pt idx="2">
                  <c:v>21.92</c:v>
                </c:pt>
                <c:pt idx="3">
                  <c:v>24.24</c:v>
                </c:pt>
                <c:pt idx="4">
                  <c:v>23.63</c:v>
                </c:pt>
                <c:pt idx="5">
                  <c:v>18.95</c:v>
                </c:pt>
                <c:pt idx="6">
                  <c:v>17.86</c:v>
                </c:pt>
                <c:pt idx="7">
                  <c:v>17.309999999999999</c:v>
                </c:pt>
                <c:pt idx="8">
                  <c:v>16.22</c:v>
                </c:pt>
                <c:pt idx="9">
                  <c:v>15.9</c:v>
                </c:pt>
                <c:pt idx="10">
                  <c:v>15.8</c:v>
                </c:pt>
                <c:pt idx="11">
                  <c:v>15.15</c:v>
                </c:pt>
                <c:pt idx="12">
                  <c:v>14.28</c:v>
                </c:pt>
                <c:pt idx="13">
                  <c:v>14.21</c:v>
                </c:pt>
                <c:pt idx="14">
                  <c:v>15.22</c:v>
                </c:pt>
                <c:pt idx="15">
                  <c:v>16.329999999999998</c:v>
                </c:pt>
                <c:pt idx="16">
                  <c:v>15.86</c:v>
                </c:pt>
                <c:pt idx="17">
                  <c:v>15.52</c:v>
                </c:pt>
                <c:pt idx="18">
                  <c:v>15.86</c:v>
                </c:pt>
                <c:pt idx="19">
                  <c:v>15.73</c:v>
                </c:pt>
                <c:pt idx="20">
                  <c:v>14.61</c:v>
                </c:pt>
                <c:pt idx="21">
                  <c:v>12.74</c:v>
                </c:pt>
                <c:pt idx="22">
                  <c:v>12.33</c:v>
                </c:pt>
                <c:pt idx="23">
                  <c:v>11.83</c:v>
                </c:pt>
                <c:pt idx="24">
                  <c:v>11.99</c:v>
                </c:pt>
                <c:pt idx="25">
                  <c:v>11.87</c:v>
                </c:pt>
                <c:pt idx="26">
                  <c:v>12.15</c:v>
                </c:pt>
                <c:pt idx="27">
                  <c:v>12.58</c:v>
                </c:pt>
                <c:pt idx="28">
                  <c:v>11.52</c:v>
                </c:pt>
                <c:pt idx="29">
                  <c:v>10.79</c:v>
                </c:pt>
                <c:pt idx="30">
                  <c:v>9.57</c:v>
                </c:pt>
                <c:pt idx="31">
                  <c:v>10.039999999999999</c:v>
                </c:pt>
                <c:pt idx="32">
                  <c:v>9.33</c:v>
                </c:pt>
                <c:pt idx="33">
                  <c:v>9.51</c:v>
                </c:pt>
                <c:pt idx="34">
                  <c:v>8.6999999999999993</c:v>
                </c:pt>
                <c:pt idx="35">
                  <c:v>7.83</c:v>
                </c:pt>
                <c:pt idx="36">
                  <c:v>6.87</c:v>
                </c:pt>
                <c:pt idx="37">
                  <c:v>8.1</c:v>
                </c:pt>
                <c:pt idx="38">
                  <c:v>8.3699999999999992</c:v>
                </c:pt>
                <c:pt idx="39">
                  <c:v>8.99</c:v>
                </c:pt>
                <c:pt idx="40">
                  <c:v>9.11</c:v>
                </c:pt>
                <c:pt idx="41">
                  <c:v>9.41</c:v>
                </c:pt>
                <c:pt idx="42">
                  <c:v>11.25</c:v>
                </c:pt>
                <c:pt idx="43">
                  <c:v>13.14</c:v>
                </c:pt>
                <c:pt idx="44">
                  <c:v>15.55</c:v>
                </c:pt>
              </c:numCache>
            </c:numRef>
          </c:val>
          <c:smooth val="0"/>
          <c:extLst>
            <c:ext xmlns:c16="http://schemas.microsoft.com/office/drawing/2014/chart" uri="{C3380CC4-5D6E-409C-BE32-E72D297353CC}">
              <c16:uniqueId val="{00000003-B926-4BAF-A4EB-BE215163D774}"/>
            </c:ext>
          </c:extLst>
        </c:ser>
        <c:ser>
          <c:idx val="3"/>
          <c:order val="3"/>
          <c:tx>
            <c:strRef>
              <c:f>'Graf III.10'!$M$4</c:f>
              <c:strCache>
                <c:ptCount val="1"/>
                <c:pt idx="0">
                  <c:v>Úrokové výnosy bez ČNB</c:v>
                </c:pt>
              </c:strCache>
            </c:strRef>
          </c:tx>
          <c:spPr>
            <a:ln w="25400">
              <a:solidFill>
                <a:schemeClr val="accent1"/>
              </a:solidFill>
              <a:prstDash val="sysDash"/>
            </a:ln>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III.10'!$M$5:$M$49</c:f>
              <c:numCache>
                <c:formatCode>#,##0.00</c:formatCode>
                <c:ptCount val="45"/>
                <c:pt idx="0">
                  <c:v>39.69</c:v>
                </c:pt>
                <c:pt idx="1">
                  <c:v>40.61</c:v>
                </c:pt>
                <c:pt idx="2">
                  <c:v>41.95</c:v>
                </c:pt>
                <c:pt idx="3">
                  <c:v>45.45</c:v>
                </c:pt>
                <c:pt idx="4">
                  <c:v>47.02</c:v>
                </c:pt>
                <c:pt idx="5">
                  <c:v>42.99</c:v>
                </c:pt>
                <c:pt idx="6">
                  <c:v>41.97</c:v>
                </c:pt>
                <c:pt idx="7">
                  <c:v>41.09</c:v>
                </c:pt>
                <c:pt idx="8">
                  <c:v>41.32</c:v>
                </c:pt>
                <c:pt idx="9">
                  <c:v>40.51</c:v>
                </c:pt>
                <c:pt idx="10">
                  <c:v>40.71</c:v>
                </c:pt>
                <c:pt idx="11">
                  <c:v>41.09</c:v>
                </c:pt>
                <c:pt idx="12">
                  <c:v>40.35</c:v>
                </c:pt>
                <c:pt idx="13">
                  <c:v>40.58</c:v>
                </c:pt>
                <c:pt idx="14">
                  <c:v>41.44</c:v>
                </c:pt>
                <c:pt idx="15">
                  <c:v>43.39</c:v>
                </c:pt>
                <c:pt idx="16">
                  <c:v>43.04</c:v>
                </c:pt>
                <c:pt idx="17">
                  <c:v>42.42</c:v>
                </c:pt>
                <c:pt idx="18">
                  <c:v>42.61</c:v>
                </c:pt>
                <c:pt idx="19">
                  <c:v>41.96</c:v>
                </c:pt>
                <c:pt idx="20">
                  <c:v>40.78</c:v>
                </c:pt>
                <c:pt idx="21">
                  <c:v>38.54</c:v>
                </c:pt>
                <c:pt idx="22">
                  <c:v>38.409999999999997</c:v>
                </c:pt>
                <c:pt idx="23">
                  <c:v>38.01</c:v>
                </c:pt>
                <c:pt idx="24">
                  <c:v>38.9</c:v>
                </c:pt>
                <c:pt idx="25">
                  <c:v>38.93</c:v>
                </c:pt>
                <c:pt idx="26">
                  <c:v>39.4</c:v>
                </c:pt>
                <c:pt idx="27">
                  <c:v>40.450000000000003</c:v>
                </c:pt>
                <c:pt idx="28">
                  <c:v>38.97</c:v>
                </c:pt>
                <c:pt idx="29">
                  <c:v>37.94</c:v>
                </c:pt>
                <c:pt idx="30">
                  <c:v>37.74</c:v>
                </c:pt>
                <c:pt idx="31">
                  <c:v>37.86</c:v>
                </c:pt>
                <c:pt idx="32">
                  <c:v>36.31</c:v>
                </c:pt>
                <c:pt idx="33">
                  <c:v>36.520000000000003</c:v>
                </c:pt>
                <c:pt idx="34">
                  <c:v>35.97</c:v>
                </c:pt>
                <c:pt idx="35">
                  <c:v>35.18</c:v>
                </c:pt>
                <c:pt idx="36">
                  <c:v>34.369999999999997</c:v>
                </c:pt>
                <c:pt idx="37">
                  <c:v>35.15</c:v>
                </c:pt>
                <c:pt idx="38">
                  <c:v>35.75</c:v>
                </c:pt>
                <c:pt idx="39">
                  <c:v>35.61</c:v>
                </c:pt>
                <c:pt idx="40">
                  <c:v>36.32</c:v>
                </c:pt>
                <c:pt idx="41">
                  <c:v>35.479999999999997</c:v>
                </c:pt>
                <c:pt idx="42">
                  <c:v>37.380000000000003</c:v>
                </c:pt>
                <c:pt idx="43">
                  <c:v>38.44</c:v>
                </c:pt>
                <c:pt idx="44">
                  <c:v>40.85</c:v>
                </c:pt>
              </c:numCache>
            </c:numRef>
          </c:val>
          <c:smooth val="0"/>
          <c:extLst>
            <c:ext xmlns:c16="http://schemas.microsoft.com/office/drawing/2014/chart" uri="{C3380CC4-5D6E-409C-BE32-E72D297353CC}">
              <c16:uniqueId val="{00000004-B926-4BAF-A4EB-BE215163D774}"/>
            </c:ext>
          </c:extLst>
        </c:ser>
        <c:dLbls>
          <c:showLegendKey val="0"/>
          <c:showVal val="0"/>
          <c:showCatName val="0"/>
          <c:showSerName val="0"/>
          <c:showPercent val="0"/>
          <c:showBubbleSize val="0"/>
        </c:dLbls>
        <c:marker val="1"/>
        <c:smooth val="0"/>
        <c:axId val="147792640"/>
        <c:axId val="147794176"/>
      </c:lineChart>
      <c:dateAx>
        <c:axId val="147792640"/>
        <c:scaling>
          <c:orientation val="minMax"/>
          <c:max val="43465"/>
          <c:min val="39813"/>
        </c:scaling>
        <c:delete val="0"/>
        <c:axPos val="b"/>
        <c:numFmt formatCode="mm\/yy" sourceLinked="0"/>
        <c:majorTickMark val="none"/>
        <c:minorTickMark val="none"/>
        <c:tickLblPos val="low"/>
        <c:spPr>
          <a:ln w="6350">
            <a:solidFill>
              <a:srgbClr val="000000"/>
            </a:solidFill>
          </a:ln>
        </c:spPr>
        <c:txPr>
          <a:bodyPr rot="0" vert="horz"/>
          <a:lstStyle/>
          <a:p>
            <a:pPr>
              <a:defRPr sz="900">
                <a:solidFill>
                  <a:sysClr val="windowText" lastClr="000000"/>
                </a:solidFill>
                <a:latin typeface="Arial"/>
                <a:ea typeface="Arial"/>
                <a:cs typeface="Arial"/>
              </a:defRPr>
            </a:pPr>
            <a:endParaRPr lang="cs-CZ"/>
          </a:p>
        </c:txPr>
        <c:crossAx val="147794176"/>
        <c:crosses val="autoZero"/>
        <c:auto val="1"/>
        <c:lblOffset val="100"/>
        <c:baseTimeUnit val="months"/>
        <c:majorUnit val="24"/>
        <c:majorTimeUnit val="months"/>
      </c:dateAx>
      <c:valAx>
        <c:axId val="147794176"/>
        <c:scaling>
          <c:orientation val="minMax"/>
        </c:scaling>
        <c:delete val="0"/>
        <c:axPos val="l"/>
        <c:numFmt formatCode="#,##0" sourceLinked="0"/>
        <c:majorTickMark val="out"/>
        <c:minorTickMark val="none"/>
        <c:tickLblPos val="nextTo"/>
        <c:spPr>
          <a:noFill/>
          <a:ln w="6350">
            <a:solidFill>
              <a:srgbClr val="000000"/>
            </a:solidFill>
          </a:ln>
        </c:spPr>
        <c:txPr>
          <a:bodyPr rot="0" vert="horz"/>
          <a:lstStyle/>
          <a:p>
            <a:pPr>
              <a:defRPr sz="900">
                <a:solidFill>
                  <a:sysClr val="windowText" lastClr="000000"/>
                </a:solidFill>
                <a:latin typeface="Arial"/>
                <a:ea typeface="Arial"/>
                <a:cs typeface="Arial"/>
              </a:defRPr>
            </a:pPr>
            <a:endParaRPr lang="cs-CZ"/>
          </a:p>
        </c:txPr>
        <c:crossAx val="147792640"/>
        <c:crosses val="autoZero"/>
        <c:crossBetween val="between"/>
      </c:valAx>
      <c:spPr>
        <a:noFill/>
        <a:ln w="25400">
          <a:noFill/>
        </a:ln>
      </c:spPr>
    </c:plotArea>
    <c:legend>
      <c:legendPos val="b"/>
      <c:layout>
        <c:manualLayout>
          <c:xMode val="edge"/>
          <c:yMode val="edge"/>
          <c:x val="3.4965034965034965E-3"/>
          <c:y val="0.73041076788894632"/>
          <c:w val="0.88823633059853535"/>
          <c:h val="0.269589232111053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areaChart>
        <c:grouping val="stacked"/>
        <c:varyColors val="0"/>
        <c:ser>
          <c:idx val="2"/>
          <c:order val="2"/>
          <c:tx>
            <c:strRef>
              <c:f>'Graf III.10'!$N$3</c:f>
              <c:strCache>
                <c:ptCount val="1"/>
                <c:pt idx="0">
                  <c:v>Total interest profit (excl. exposures to CNB)</c:v>
                </c:pt>
              </c:strCache>
            </c:strRef>
          </c:tx>
          <c:spPr>
            <a:solidFill>
              <a:schemeClr val="bg1">
                <a:lumMod val="75000"/>
              </a:schemeClr>
            </a:solidFill>
          </c:spP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III.10'!$N$5:$N$49</c:f>
              <c:numCache>
                <c:formatCode>#,##0.00</c:formatCode>
                <c:ptCount val="45"/>
                <c:pt idx="0">
                  <c:v>18.809999999999999</c:v>
                </c:pt>
                <c:pt idx="1">
                  <c:v>19.48</c:v>
                </c:pt>
                <c:pt idx="2">
                  <c:v>20.03</c:v>
                </c:pt>
                <c:pt idx="3">
                  <c:v>21.21</c:v>
                </c:pt>
                <c:pt idx="4">
                  <c:v>23.45</c:v>
                </c:pt>
                <c:pt idx="5">
                  <c:v>24.07</c:v>
                </c:pt>
                <c:pt idx="6">
                  <c:v>24.12</c:v>
                </c:pt>
                <c:pt idx="7">
                  <c:v>23.78</c:v>
                </c:pt>
                <c:pt idx="8">
                  <c:v>25.1</c:v>
                </c:pt>
                <c:pt idx="9">
                  <c:v>24.61</c:v>
                </c:pt>
                <c:pt idx="10">
                  <c:v>24.91</c:v>
                </c:pt>
                <c:pt idx="11">
                  <c:v>25.95</c:v>
                </c:pt>
                <c:pt idx="12">
                  <c:v>26.08</c:v>
                </c:pt>
                <c:pt idx="13">
                  <c:v>26.37</c:v>
                </c:pt>
                <c:pt idx="14">
                  <c:v>26.23</c:v>
                </c:pt>
                <c:pt idx="15">
                  <c:v>27.06</c:v>
                </c:pt>
                <c:pt idx="16">
                  <c:v>27.18</c:v>
                </c:pt>
                <c:pt idx="17">
                  <c:v>26.91</c:v>
                </c:pt>
                <c:pt idx="18">
                  <c:v>26.79</c:v>
                </c:pt>
                <c:pt idx="19">
                  <c:v>26.25</c:v>
                </c:pt>
                <c:pt idx="20">
                  <c:v>26.19</c:v>
                </c:pt>
                <c:pt idx="21">
                  <c:v>25.82</c:v>
                </c:pt>
                <c:pt idx="22">
                  <c:v>26.09</c:v>
                </c:pt>
                <c:pt idx="23">
                  <c:v>26.18</c:v>
                </c:pt>
                <c:pt idx="24">
                  <c:v>26.91</c:v>
                </c:pt>
                <c:pt idx="25">
                  <c:v>27.06</c:v>
                </c:pt>
                <c:pt idx="26">
                  <c:v>27.25</c:v>
                </c:pt>
                <c:pt idx="27">
                  <c:v>27.87</c:v>
                </c:pt>
                <c:pt idx="28">
                  <c:v>27.44</c:v>
                </c:pt>
                <c:pt idx="29">
                  <c:v>27.15</c:v>
                </c:pt>
                <c:pt idx="30">
                  <c:v>28.17</c:v>
                </c:pt>
                <c:pt idx="31">
                  <c:v>27.82</c:v>
                </c:pt>
                <c:pt idx="32">
                  <c:v>26.98</c:v>
                </c:pt>
                <c:pt idx="33">
                  <c:v>27.01</c:v>
                </c:pt>
                <c:pt idx="34">
                  <c:v>27.28</c:v>
                </c:pt>
                <c:pt idx="35">
                  <c:v>27.35</c:v>
                </c:pt>
                <c:pt idx="36">
                  <c:v>27.5</c:v>
                </c:pt>
                <c:pt idx="37">
                  <c:v>27.05</c:v>
                </c:pt>
                <c:pt idx="38">
                  <c:v>27.39</c:v>
                </c:pt>
                <c:pt idx="39">
                  <c:v>26.62</c:v>
                </c:pt>
                <c:pt idx="40">
                  <c:v>27.22</c:v>
                </c:pt>
                <c:pt idx="41">
                  <c:v>26.06</c:v>
                </c:pt>
                <c:pt idx="42">
                  <c:v>26.13</c:v>
                </c:pt>
                <c:pt idx="43">
                  <c:v>25.31</c:v>
                </c:pt>
                <c:pt idx="44">
                  <c:v>25.3</c:v>
                </c:pt>
              </c:numCache>
            </c:numRef>
          </c:val>
          <c:extLst>
            <c:ext xmlns:c16="http://schemas.microsoft.com/office/drawing/2014/chart" uri="{C3380CC4-5D6E-409C-BE32-E72D297353CC}">
              <c16:uniqueId val="{00000000-E455-468A-BC3B-723B8D163A03}"/>
            </c:ext>
          </c:extLst>
        </c:ser>
        <c:ser>
          <c:idx val="6"/>
          <c:order val="4"/>
          <c:tx>
            <c:strRef>
              <c:f>'Graf III.10'!$O$3</c:f>
              <c:strCache>
                <c:ptCount val="1"/>
                <c:pt idx="0">
                  <c:v>Interest profit from exposures to CNB</c:v>
                </c:pt>
              </c:strCache>
            </c:strRef>
          </c:tx>
          <c:spPr>
            <a:solidFill>
              <a:schemeClr val="tx1">
                <a:lumMod val="75000"/>
                <a:lumOff val="25000"/>
              </a:schemeClr>
            </a:solidFill>
          </c:spP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III.10'!$O$5:$O$49</c:f>
              <c:numCache>
                <c:formatCode>#,##0.00</c:formatCode>
                <c:ptCount val="45"/>
                <c:pt idx="0">
                  <c:v>4.04</c:v>
                </c:pt>
                <c:pt idx="1">
                  <c:v>3.39</c:v>
                </c:pt>
                <c:pt idx="2">
                  <c:v>3.61</c:v>
                </c:pt>
                <c:pt idx="3">
                  <c:v>3.34</c:v>
                </c:pt>
                <c:pt idx="4">
                  <c:v>2.61</c:v>
                </c:pt>
                <c:pt idx="5">
                  <c:v>1.66</c:v>
                </c:pt>
                <c:pt idx="6">
                  <c:v>1.41</c:v>
                </c:pt>
                <c:pt idx="7">
                  <c:v>1.1499999999999999</c:v>
                </c:pt>
                <c:pt idx="8">
                  <c:v>0.99</c:v>
                </c:pt>
                <c:pt idx="9">
                  <c:v>0.9</c:v>
                </c:pt>
                <c:pt idx="10">
                  <c:v>0.83</c:v>
                </c:pt>
                <c:pt idx="11">
                  <c:v>0.69</c:v>
                </c:pt>
                <c:pt idx="12">
                  <c:v>0.65</c:v>
                </c:pt>
                <c:pt idx="13">
                  <c:v>0.61</c:v>
                </c:pt>
                <c:pt idx="14">
                  <c:v>0.65</c:v>
                </c:pt>
                <c:pt idx="15">
                  <c:v>0.6</c:v>
                </c:pt>
                <c:pt idx="16">
                  <c:v>0.57999999999999996</c:v>
                </c:pt>
                <c:pt idx="17">
                  <c:v>0.55000000000000004</c:v>
                </c:pt>
                <c:pt idx="18">
                  <c:v>0.55000000000000004</c:v>
                </c:pt>
                <c:pt idx="19">
                  <c:v>0.36</c:v>
                </c:pt>
                <c:pt idx="20">
                  <c:v>0.1</c:v>
                </c:pt>
                <c:pt idx="21">
                  <c:v>0.03</c:v>
                </c:pt>
                <c:pt idx="22">
                  <c:v>0.04</c:v>
                </c:pt>
                <c:pt idx="23">
                  <c:v>0.04</c:v>
                </c:pt>
                <c:pt idx="24">
                  <c:v>0.05</c:v>
                </c:pt>
                <c:pt idx="25">
                  <c:v>0.06</c:v>
                </c:pt>
                <c:pt idx="26">
                  <c:v>0.09</c:v>
                </c:pt>
                <c:pt idx="27">
                  <c:v>0.09</c:v>
                </c:pt>
                <c:pt idx="28">
                  <c:v>7.0000000000000007E-2</c:v>
                </c:pt>
                <c:pt idx="29">
                  <c:v>0.08</c:v>
                </c:pt>
                <c:pt idx="30">
                  <c:v>0.08</c:v>
                </c:pt>
                <c:pt idx="31">
                  <c:v>0.09</c:v>
                </c:pt>
                <c:pt idx="32">
                  <c:v>0.11</c:v>
                </c:pt>
                <c:pt idx="33">
                  <c:v>0.11</c:v>
                </c:pt>
                <c:pt idx="34">
                  <c:v>0.12</c:v>
                </c:pt>
                <c:pt idx="35">
                  <c:v>0.13</c:v>
                </c:pt>
                <c:pt idx="36">
                  <c:v>0.15</c:v>
                </c:pt>
                <c:pt idx="37">
                  <c:v>0.21</c:v>
                </c:pt>
                <c:pt idx="38">
                  <c:v>0.28000000000000003</c:v>
                </c:pt>
                <c:pt idx="39">
                  <c:v>0.95</c:v>
                </c:pt>
                <c:pt idx="40">
                  <c:v>2.37</c:v>
                </c:pt>
                <c:pt idx="41">
                  <c:v>4.01</c:v>
                </c:pt>
                <c:pt idx="42">
                  <c:v>4.9400000000000004</c:v>
                </c:pt>
                <c:pt idx="43">
                  <c:v>7.45</c:v>
                </c:pt>
                <c:pt idx="44">
                  <c:v>10.62</c:v>
                </c:pt>
              </c:numCache>
            </c:numRef>
          </c:val>
          <c:extLst>
            <c:ext xmlns:c16="http://schemas.microsoft.com/office/drawing/2014/chart" uri="{C3380CC4-5D6E-409C-BE32-E72D297353CC}">
              <c16:uniqueId val="{00000001-E455-468A-BC3B-723B8D163A03}"/>
            </c:ext>
          </c:extLst>
        </c:ser>
        <c:dLbls>
          <c:showLegendKey val="0"/>
          <c:showVal val="0"/>
          <c:showCatName val="0"/>
          <c:showSerName val="0"/>
          <c:showPercent val="0"/>
          <c:showBubbleSize val="0"/>
        </c:dLbls>
        <c:axId val="147848576"/>
        <c:axId val="147850368"/>
      </c:areaChart>
      <c:lineChart>
        <c:grouping val="standard"/>
        <c:varyColors val="0"/>
        <c:ser>
          <c:idx val="0"/>
          <c:order val="0"/>
          <c:tx>
            <c:strRef>
              <c:f>'Graf III.10'!$K$3</c:f>
              <c:strCache>
                <c:ptCount val="1"/>
                <c:pt idx="0">
                  <c:v>Interest income</c:v>
                </c:pt>
              </c:strCache>
            </c:strRef>
          </c:tx>
          <c:spPr>
            <a:ln w="25400"/>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III.10'!$K$5:$K$49</c:f>
              <c:numCache>
                <c:formatCode>#,##0.00</c:formatCode>
                <c:ptCount val="45"/>
                <c:pt idx="0">
                  <c:v>43.22</c:v>
                </c:pt>
                <c:pt idx="1">
                  <c:v>44</c:v>
                </c:pt>
                <c:pt idx="2">
                  <c:v>45.56</c:v>
                </c:pt>
                <c:pt idx="3">
                  <c:v>48.79</c:v>
                </c:pt>
                <c:pt idx="4">
                  <c:v>49.7</c:v>
                </c:pt>
                <c:pt idx="5">
                  <c:v>44.68</c:v>
                </c:pt>
                <c:pt idx="6">
                  <c:v>43.38</c:v>
                </c:pt>
                <c:pt idx="7">
                  <c:v>42.24</c:v>
                </c:pt>
                <c:pt idx="8">
                  <c:v>42.32</c:v>
                </c:pt>
                <c:pt idx="9">
                  <c:v>41.41</c:v>
                </c:pt>
                <c:pt idx="10">
                  <c:v>41.54</c:v>
                </c:pt>
                <c:pt idx="11">
                  <c:v>41.79</c:v>
                </c:pt>
                <c:pt idx="12">
                  <c:v>41.01</c:v>
                </c:pt>
                <c:pt idx="13">
                  <c:v>41.19</c:v>
                </c:pt>
                <c:pt idx="14">
                  <c:v>42.09</c:v>
                </c:pt>
                <c:pt idx="15">
                  <c:v>43.99</c:v>
                </c:pt>
                <c:pt idx="16">
                  <c:v>43.63</c:v>
                </c:pt>
                <c:pt idx="17">
                  <c:v>42.98</c:v>
                </c:pt>
                <c:pt idx="18">
                  <c:v>43.19</c:v>
                </c:pt>
                <c:pt idx="19">
                  <c:v>42.35</c:v>
                </c:pt>
                <c:pt idx="20">
                  <c:v>40.9</c:v>
                </c:pt>
                <c:pt idx="21">
                  <c:v>38.590000000000003</c:v>
                </c:pt>
                <c:pt idx="22">
                  <c:v>38.46</c:v>
                </c:pt>
                <c:pt idx="23">
                  <c:v>38.049999999999997</c:v>
                </c:pt>
                <c:pt idx="24">
                  <c:v>38.950000000000003</c:v>
                </c:pt>
                <c:pt idx="25">
                  <c:v>38.99</c:v>
                </c:pt>
                <c:pt idx="26">
                  <c:v>39.49</c:v>
                </c:pt>
                <c:pt idx="27">
                  <c:v>40.54</c:v>
                </c:pt>
                <c:pt idx="28">
                  <c:v>39.04</c:v>
                </c:pt>
                <c:pt idx="29">
                  <c:v>38.020000000000003</c:v>
                </c:pt>
                <c:pt idx="30">
                  <c:v>37.81</c:v>
                </c:pt>
                <c:pt idx="31">
                  <c:v>37.950000000000003</c:v>
                </c:pt>
                <c:pt idx="32">
                  <c:v>36.42</c:v>
                </c:pt>
                <c:pt idx="33">
                  <c:v>36.630000000000003</c:v>
                </c:pt>
                <c:pt idx="34">
                  <c:v>36.1</c:v>
                </c:pt>
                <c:pt idx="35">
                  <c:v>35.31</c:v>
                </c:pt>
                <c:pt idx="36">
                  <c:v>34.520000000000003</c:v>
                </c:pt>
                <c:pt idx="37">
                  <c:v>35.369999999999997</c:v>
                </c:pt>
                <c:pt idx="38">
                  <c:v>36.03</c:v>
                </c:pt>
                <c:pt idx="39">
                  <c:v>36.56</c:v>
                </c:pt>
                <c:pt idx="40">
                  <c:v>38.700000000000003</c:v>
                </c:pt>
                <c:pt idx="41">
                  <c:v>39.49</c:v>
                </c:pt>
                <c:pt idx="42">
                  <c:v>42.32</c:v>
                </c:pt>
                <c:pt idx="43">
                  <c:v>45.9</c:v>
                </c:pt>
                <c:pt idx="44">
                  <c:v>51.47</c:v>
                </c:pt>
              </c:numCache>
            </c:numRef>
          </c:val>
          <c:smooth val="0"/>
          <c:extLst>
            <c:ext xmlns:c16="http://schemas.microsoft.com/office/drawing/2014/chart" uri="{C3380CC4-5D6E-409C-BE32-E72D297353CC}">
              <c16:uniqueId val="{00000002-E455-468A-BC3B-723B8D163A03}"/>
            </c:ext>
          </c:extLst>
        </c:ser>
        <c:ser>
          <c:idx val="1"/>
          <c:order val="1"/>
          <c:tx>
            <c:strRef>
              <c:f>'Graf III.10'!$L$3</c:f>
              <c:strCache>
                <c:ptCount val="1"/>
                <c:pt idx="0">
                  <c:v>Interest costs</c:v>
                </c:pt>
              </c:strCache>
            </c:strRef>
          </c:tx>
          <c:spPr>
            <a:ln w="25400">
              <a:solidFill>
                <a:srgbClr val="E85B3B"/>
              </a:solidFill>
            </a:ln>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III.10'!$L$5:$L$49</c:f>
              <c:numCache>
                <c:formatCode>#,##0.00</c:formatCode>
                <c:ptCount val="45"/>
                <c:pt idx="0">
                  <c:v>20.37</c:v>
                </c:pt>
                <c:pt idx="1">
                  <c:v>21.13</c:v>
                </c:pt>
                <c:pt idx="2">
                  <c:v>21.92</c:v>
                </c:pt>
                <c:pt idx="3">
                  <c:v>24.24</c:v>
                </c:pt>
                <c:pt idx="4">
                  <c:v>23.63</c:v>
                </c:pt>
                <c:pt idx="5">
                  <c:v>18.95</c:v>
                </c:pt>
                <c:pt idx="6">
                  <c:v>17.86</c:v>
                </c:pt>
                <c:pt idx="7">
                  <c:v>17.309999999999999</c:v>
                </c:pt>
                <c:pt idx="8">
                  <c:v>16.22</c:v>
                </c:pt>
                <c:pt idx="9">
                  <c:v>15.9</c:v>
                </c:pt>
                <c:pt idx="10">
                  <c:v>15.8</c:v>
                </c:pt>
                <c:pt idx="11">
                  <c:v>15.15</c:v>
                </c:pt>
                <c:pt idx="12">
                  <c:v>14.28</c:v>
                </c:pt>
                <c:pt idx="13">
                  <c:v>14.21</c:v>
                </c:pt>
                <c:pt idx="14">
                  <c:v>15.22</c:v>
                </c:pt>
                <c:pt idx="15">
                  <c:v>16.329999999999998</c:v>
                </c:pt>
                <c:pt idx="16">
                  <c:v>15.86</c:v>
                </c:pt>
                <c:pt idx="17">
                  <c:v>15.52</c:v>
                </c:pt>
                <c:pt idx="18">
                  <c:v>15.86</c:v>
                </c:pt>
                <c:pt idx="19">
                  <c:v>15.73</c:v>
                </c:pt>
                <c:pt idx="20">
                  <c:v>14.61</c:v>
                </c:pt>
                <c:pt idx="21">
                  <c:v>12.74</c:v>
                </c:pt>
                <c:pt idx="22">
                  <c:v>12.33</c:v>
                </c:pt>
                <c:pt idx="23">
                  <c:v>11.83</c:v>
                </c:pt>
                <c:pt idx="24">
                  <c:v>11.99</c:v>
                </c:pt>
                <c:pt idx="25">
                  <c:v>11.87</c:v>
                </c:pt>
                <c:pt idx="26">
                  <c:v>12.15</c:v>
                </c:pt>
                <c:pt idx="27">
                  <c:v>12.58</c:v>
                </c:pt>
                <c:pt idx="28">
                  <c:v>11.52</c:v>
                </c:pt>
                <c:pt idx="29">
                  <c:v>10.79</c:v>
                </c:pt>
                <c:pt idx="30">
                  <c:v>9.57</c:v>
                </c:pt>
                <c:pt idx="31">
                  <c:v>10.039999999999999</c:v>
                </c:pt>
                <c:pt idx="32">
                  <c:v>9.33</c:v>
                </c:pt>
                <c:pt idx="33">
                  <c:v>9.51</c:v>
                </c:pt>
                <c:pt idx="34">
                  <c:v>8.6999999999999993</c:v>
                </c:pt>
                <c:pt idx="35">
                  <c:v>7.83</c:v>
                </c:pt>
                <c:pt idx="36">
                  <c:v>6.87</c:v>
                </c:pt>
                <c:pt idx="37">
                  <c:v>8.1</c:v>
                </c:pt>
                <c:pt idx="38">
                  <c:v>8.3699999999999992</c:v>
                </c:pt>
                <c:pt idx="39">
                  <c:v>8.99</c:v>
                </c:pt>
                <c:pt idx="40">
                  <c:v>9.11</c:v>
                </c:pt>
                <c:pt idx="41">
                  <c:v>9.41</c:v>
                </c:pt>
                <c:pt idx="42">
                  <c:v>11.25</c:v>
                </c:pt>
                <c:pt idx="43">
                  <c:v>13.14</c:v>
                </c:pt>
                <c:pt idx="44">
                  <c:v>15.55</c:v>
                </c:pt>
              </c:numCache>
            </c:numRef>
          </c:val>
          <c:smooth val="0"/>
          <c:extLst>
            <c:ext xmlns:c16="http://schemas.microsoft.com/office/drawing/2014/chart" uri="{C3380CC4-5D6E-409C-BE32-E72D297353CC}">
              <c16:uniqueId val="{00000003-E455-468A-BC3B-723B8D163A03}"/>
            </c:ext>
          </c:extLst>
        </c:ser>
        <c:ser>
          <c:idx val="3"/>
          <c:order val="3"/>
          <c:tx>
            <c:strRef>
              <c:f>'Graf III.10'!$M$3</c:f>
              <c:strCache>
                <c:ptCount val="1"/>
                <c:pt idx="0">
                  <c:v>Interest income excl. CNB</c:v>
                </c:pt>
              </c:strCache>
            </c:strRef>
          </c:tx>
          <c:spPr>
            <a:ln w="25400">
              <a:solidFill>
                <a:schemeClr val="accent1"/>
              </a:solidFill>
              <a:prstDash val="sysDash"/>
            </a:ln>
          </c:spPr>
          <c:marker>
            <c:symbol val="none"/>
          </c:marker>
          <c:cat>
            <c:numRef>
              <c:f>'Graf III.10'!$J$5:$J$49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III.10'!$M$5:$M$49</c:f>
              <c:numCache>
                <c:formatCode>#,##0.00</c:formatCode>
                <c:ptCount val="45"/>
                <c:pt idx="0">
                  <c:v>39.69</c:v>
                </c:pt>
                <c:pt idx="1">
                  <c:v>40.61</c:v>
                </c:pt>
                <c:pt idx="2">
                  <c:v>41.95</c:v>
                </c:pt>
                <c:pt idx="3">
                  <c:v>45.45</c:v>
                </c:pt>
                <c:pt idx="4">
                  <c:v>47.02</c:v>
                </c:pt>
                <c:pt idx="5">
                  <c:v>42.99</c:v>
                </c:pt>
                <c:pt idx="6">
                  <c:v>41.97</c:v>
                </c:pt>
                <c:pt idx="7">
                  <c:v>41.09</c:v>
                </c:pt>
                <c:pt idx="8">
                  <c:v>41.32</c:v>
                </c:pt>
                <c:pt idx="9">
                  <c:v>40.51</c:v>
                </c:pt>
                <c:pt idx="10">
                  <c:v>40.71</c:v>
                </c:pt>
                <c:pt idx="11">
                  <c:v>41.09</c:v>
                </c:pt>
                <c:pt idx="12">
                  <c:v>40.35</c:v>
                </c:pt>
                <c:pt idx="13">
                  <c:v>40.58</c:v>
                </c:pt>
                <c:pt idx="14">
                  <c:v>41.44</c:v>
                </c:pt>
                <c:pt idx="15">
                  <c:v>43.39</c:v>
                </c:pt>
                <c:pt idx="16">
                  <c:v>43.04</c:v>
                </c:pt>
                <c:pt idx="17">
                  <c:v>42.42</c:v>
                </c:pt>
                <c:pt idx="18">
                  <c:v>42.61</c:v>
                </c:pt>
                <c:pt idx="19">
                  <c:v>41.96</c:v>
                </c:pt>
                <c:pt idx="20">
                  <c:v>40.78</c:v>
                </c:pt>
                <c:pt idx="21">
                  <c:v>38.54</c:v>
                </c:pt>
                <c:pt idx="22">
                  <c:v>38.409999999999997</c:v>
                </c:pt>
                <c:pt idx="23">
                  <c:v>38.01</c:v>
                </c:pt>
                <c:pt idx="24">
                  <c:v>38.9</c:v>
                </c:pt>
                <c:pt idx="25">
                  <c:v>38.93</c:v>
                </c:pt>
                <c:pt idx="26">
                  <c:v>39.4</c:v>
                </c:pt>
                <c:pt idx="27">
                  <c:v>40.450000000000003</c:v>
                </c:pt>
                <c:pt idx="28">
                  <c:v>38.97</c:v>
                </c:pt>
                <c:pt idx="29">
                  <c:v>37.94</c:v>
                </c:pt>
                <c:pt idx="30">
                  <c:v>37.74</c:v>
                </c:pt>
                <c:pt idx="31">
                  <c:v>37.86</c:v>
                </c:pt>
                <c:pt idx="32">
                  <c:v>36.31</c:v>
                </c:pt>
                <c:pt idx="33">
                  <c:v>36.520000000000003</c:v>
                </c:pt>
                <c:pt idx="34">
                  <c:v>35.97</c:v>
                </c:pt>
                <c:pt idx="35">
                  <c:v>35.18</c:v>
                </c:pt>
                <c:pt idx="36">
                  <c:v>34.369999999999997</c:v>
                </c:pt>
                <c:pt idx="37">
                  <c:v>35.15</c:v>
                </c:pt>
                <c:pt idx="38">
                  <c:v>35.75</c:v>
                </c:pt>
                <c:pt idx="39">
                  <c:v>35.61</c:v>
                </c:pt>
                <c:pt idx="40">
                  <c:v>36.32</c:v>
                </c:pt>
                <c:pt idx="41">
                  <c:v>35.479999999999997</c:v>
                </c:pt>
                <c:pt idx="42">
                  <c:v>37.380000000000003</c:v>
                </c:pt>
                <c:pt idx="43">
                  <c:v>38.44</c:v>
                </c:pt>
                <c:pt idx="44">
                  <c:v>40.85</c:v>
                </c:pt>
              </c:numCache>
            </c:numRef>
          </c:val>
          <c:smooth val="0"/>
          <c:extLst>
            <c:ext xmlns:c16="http://schemas.microsoft.com/office/drawing/2014/chart" uri="{C3380CC4-5D6E-409C-BE32-E72D297353CC}">
              <c16:uniqueId val="{00000004-E455-468A-BC3B-723B8D163A03}"/>
            </c:ext>
          </c:extLst>
        </c:ser>
        <c:dLbls>
          <c:showLegendKey val="0"/>
          <c:showVal val="0"/>
          <c:showCatName val="0"/>
          <c:showSerName val="0"/>
          <c:showPercent val="0"/>
          <c:showBubbleSize val="0"/>
        </c:dLbls>
        <c:marker val="1"/>
        <c:smooth val="0"/>
        <c:axId val="147848576"/>
        <c:axId val="147850368"/>
      </c:lineChart>
      <c:dateAx>
        <c:axId val="147848576"/>
        <c:scaling>
          <c:orientation val="minMax"/>
          <c:max val="43465"/>
          <c:min val="39813"/>
        </c:scaling>
        <c:delete val="0"/>
        <c:axPos val="b"/>
        <c:numFmt formatCode="mm\/yy" sourceLinked="0"/>
        <c:majorTickMark val="none"/>
        <c:minorTickMark val="none"/>
        <c:tickLblPos val="low"/>
        <c:spPr>
          <a:ln w="6350">
            <a:solidFill>
              <a:srgbClr val="000000"/>
            </a:solidFill>
          </a:ln>
        </c:spPr>
        <c:txPr>
          <a:bodyPr rot="0" vert="horz"/>
          <a:lstStyle/>
          <a:p>
            <a:pPr>
              <a:defRPr sz="900">
                <a:solidFill>
                  <a:sysClr val="windowText" lastClr="000000"/>
                </a:solidFill>
                <a:latin typeface="Arial"/>
                <a:ea typeface="Arial"/>
                <a:cs typeface="Arial"/>
              </a:defRPr>
            </a:pPr>
            <a:endParaRPr lang="cs-CZ"/>
          </a:p>
        </c:txPr>
        <c:crossAx val="147850368"/>
        <c:crosses val="autoZero"/>
        <c:auto val="1"/>
        <c:lblOffset val="100"/>
        <c:baseTimeUnit val="months"/>
        <c:majorUnit val="24"/>
        <c:majorTimeUnit val="months"/>
      </c:dateAx>
      <c:valAx>
        <c:axId val="147850368"/>
        <c:scaling>
          <c:orientation val="minMax"/>
        </c:scaling>
        <c:delete val="0"/>
        <c:axPos val="l"/>
        <c:numFmt formatCode="#,##0" sourceLinked="0"/>
        <c:majorTickMark val="out"/>
        <c:minorTickMark val="none"/>
        <c:tickLblPos val="nextTo"/>
        <c:spPr>
          <a:noFill/>
          <a:ln w="6350">
            <a:solidFill>
              <a:srgbClr val="000000"/>
            </a:solidFill>
          </a:ln>
        </c:spPr>
        <c:txPr>
          <a:bodyPr rot="0" vert="horz"/>
          <a:lstStyle/>
          <a:p>
            <a:pPr>
              <a:defRPr sz="900">
                <a:solidFill>
                  <a:sysClr val="windowText" lastClr="000000"/>
                </a:solidFill>
                <a:latin typeface="Arial"/>
                <a:ea typeface="Arial"/>
                <a:cs typeface="Arial"/>
              </a:defRPr>
            </a:pPr>
            <a:endParaRPr lang="cs-CZ"/>
          </a:p>
        </c:txPr>
        <c:crossAx val="147848576"/>
        <c:crosses val="autoZero"/>
        <c:crossBetween val="between"/>
      </c:valAx>
      <c:spPr>
        <a:noFill/>
        <a:ln w="25400">
          <a:noFill/>
        </a:ln>
      </c:spPr>
    </c:plotArea>
    <c:legend>
      <c:legendPos val="b"/>
      <c:layout>
        <c:manualLayout>
          <c:xMode val="edge"/>
          <c:yMode val="edge"/>
          <c:x val="2.097902097902098E-2"/>
          <c:y val="0.73041076788894632"/>
          <c:w val="0.83928528164748639"/>
          <c:h val="0.2695892321110536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63752521511341E-2"/>
          <c:y val="4.6961325966850827E-2"/>
          <c:w val="0.83989716591096086"/>
          <c:h val="0.64088397790055252"/>
        </c:manualLayout>
      </c:layout>
      <c:lineChart>
        <c:grouping val="standard"/>
        <c:varyColors val="0"/>
        <c:ser>
          <c:idx val="1"/>
          <c:order val="1"/>
          <c:tx>
            <c:strRef>
              <c:f>'Graf III.11'!$L$4</c:f>
              <c:strCache>
                <c:ptCount val="1"/>
                <c:pt idx="0">
                  <c:v>Domácnosti na bydlení</c:v>
                </c:pt>
              </c:strCache>
            </c:strRef>
          </c:tx>
          <c:spPr>
            <a:ln w="25400">
              <a:solidFill>
                <a:srgbClr val="EB5D40"/>
              </a:solidFill>
              <a:prstDash val="solid"/>
            </a:ln>
          </c:spPr>
          <c:marker>
            <c:symbol val="none"/>
          </c:marker>
          <c:dLbls>
            <c:dLbl>
              <c:idx val="180"/>
              <c:layout>
                <c:manualLayout>
                  <c:x val="-0.11931368143114539"/>
                  <c:y val="3.5995417699859339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BC3-4157-AAFD-E7841A1616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III.11'!$L$5:$L$185</c:f>
              <c:numCache>
                <c:formatCode>0.00</c:formatCode>
                <c:ptCount val="181"/>
                <c:pt idx="0">
                  <c:v>4.5917587033304823</c:v>
                </c:pt>
                <c:pt idx="1">
                  <c:v>4.6756560477337414</c:v>
                </c:pt>
                <c:pt idx="2">
                  <c:v>4.5328128066174296</c:v>
                </c:pt>
                <c:pt idx="3">
                  <c:v>4.4547942988881051</c:v>
                </c:pt>
                <c:pt idx="4">
                  <c:v>4.2754871346311507</c:v>
                </c:pt>
                <c:pt idx="5">
                  <c:v>4.1285919732119458</c:v>
                </c:pt>
                <c:pt idx="6">
                  <c:v>4.3037150450978201</c:v>
                </c:pt>
                <c:pt idx="7">
                  <c:v>4.2869929032782572</c:v>
                </c:pt>
                <c:pt idx="8">
                  <c:v>4.4259447152591571</c:v>
                </c:pt>
                <c:pt idx="9">
                  <c:v>4.3440983774798898</c:v>
                </c:pt>
                <c:pt idx="10">
                  <c:v>4.3628073093288853</c:v>
                </c:pt>
                <c:pt idx="11">
                  <c:v>4.2539365295412894</c:v>
                </c:pt>
                <c:pt idx="12">
                  <c:v>4.1094540964741375</c:v>
                </c:pt>
                <c:pt idx="13">
                  <c:v>4.0742736935976929</c:v>
                </c:pt>
                <c:pt idx="14">
                  <c:v>3.8419458854854507</c:v>
                </c:pt>
                <c:pt idx="15">
                  <c:v>3.7745416671748933</c:v>
                </c:pt>
                <c:pt idx="16">
                  <c:v>3.8075609591831352</c:v>
                </c:pt>
                <c:pt idx="17">
                  <c:v>3.7516409402472624</c:v>
                </c:pt>
                <c:pt idx="18">
                  <c:v>3.7517737458218985</c:v>
                </c:pt>
                <c:pt idx="19">
                  <c:v>3.6950853031093818</c:v>
                </c:pt>
                <c:pt idx="20">
                  <c:v>3.6465291091540619</c:v>
                </c:pt>
                <c:pt idx="21">
                  <c:v>3.6032887964723348</c:v>
                </c:pt>
                <c:pt idx="22">
                  <c:v>3.5098782274671043</c:v>
                </c:pt>
                <c:pt idx="23">
                  <c:v>3.710624436167862</c:v>
                </c:pt>
                <c:pt idx="24">
                  <c:v>3.7434715736394191</c:v>
                </c:pt>
                <c:pt idx="25">
                  <c:v>3.7976978243748438</c:v>
                </c:pt>
                <c:pt idx="26">
                  <c:v>3.712614798894756</c:v>
                </c:pt>
                <c:pt idx="27">
                  <c:v>3.7516179835048389</c:v>
                </c:pt>
                <c:pt idx="28">
                  <c:v>3.625392188235617</c:v>
                </c:pt>
                <c:pt idx="29">
                  <c:v>3.5629692615279072</c:v>
                </c:pt>
                <c:pt idx="30">
                  <c:v>3.6703009029651152</c:v>
                </c:pt>
                <c:pt idx="31">
                  <c:v>3.6361408163199465</c:v>
                </c:pt>
                <c:pt idx="32">
                  <c:v>3.6122618947678191</c:v>
                </c:pt>
                <c:pt idx="33">
                  <c:v>3.6813686128276526</c:v>
                </c:pt>
                <c:pt idx="34">
                  <c:v>3.7127127431368931</c:v>
                </c:pt>
                <c:pt idx="35">
                  <c:v>3.7150010148577901</c:v>
                </c:pt>
                <c:pt idx="36">
                  <c:v>3.6713661498280246</c:v>
                </c:pt>
                <c:pt idx="37">
                  <c:v>3.7314547605808546</c:v>
                </c:pt>
                <c:pt idx="38">
                  <c:v>3.6070005129386415</c:v>
                </c:pt>
                <c:pt idx="39">
                  <c:v>3.5894439881387745</c:v>
                </c:pt>
                <c:pt idx="40">
                  <c:v>3.6597410612270949</c:v>
                </c:pt>
                <c:pt idx="41">
                  <c:v>3.6476735811111727</c:v>
                </c:pt>
                <c:pt idx="42">
                  <c:v>3.8549158634679515</c:v>
                </c:pt>
                <c:pt idx="43">
                  <c:v>3.8697125714157496</c:v>
                </c:pt>
                <c:pt idx="44">
                  <c:v>3.9882572295742857</c:v>
                </c:pt>
                <c:pt idx="45">
                  <c:v>3.995097659513978</c:v>
                </c:pt>
                <c:pt idx="46">
                  <c:v>4.0525575802534188</c:v>
                </c:pt>
                <c:pt idx="47">
                  <c:v>4.1261566150305695</c:v>
                </c:pt>
                <c:pt idx="48">
                  <c:v>4.1640433945145121</c:v>
                </c:pt>
                <c:pt idx="49">
                  <c:v>4.1100106188733792</c:v>
                </c:pt>
                <c:pt idx="50">
                  <c:v>4.1301607827083462</c:v>
                </c:pt>
                <c:pt idx="51">
                  <c:v>4.1089823578494258</c:v>
                </c:pt>
                <c:pt idx="52">
                  <c:v>4.1208070883109595</c:v>
                </c:pt>
                <c:pt idx="53">
                  <c:v>4.1627006066642753</c:v>
                </c:pt>
                <c:pt idx="54">
                  <c:v>4.1191221107840654</c:v>
                </c:pt>
                <c:pt idx="55">
                  <c:v>4.1442720668870718</c:v>
                </c:pt>
                <c:pt idx="56">
                  <c:v>4.1003943449253732</c:v>
                </c:pt>
                <c:pt idx="57">
                  <c:v>4.0688554470214493</c:v>
                </c:pt>
                <c:pt idx="58">
                  <c:v>4.2513136568569516</c:v>
                </c:pt>
                <c:pt idx="59">
                  <c:v>4.4701822688244706</c:v>
                </c:pt>
                <c:pt idx="60">
                  <c:v>4.5628383610473069</c:v>
                </c:pt>
                <c:pt idx="61">
                  <c:v>4.7401709664460494</c:v>
                </c:pt>
                <c:pt idx="62">
                  <c:v>4.6766869454022988</c:v>
                </c:pt>
                <c:pt idx="63">
                  <c:v>4.6597317419077058</c:v>
                </c:pt>
                <c:pt idx="64">
                  <c:v>4.7066129650048811</c:v>
                </c:pt>
                <c:pt idx="65">
                  <c:v>4.760499562081125</c:v>
                </c:pt>
                <c:pt idx="66">
                  <c:v>4.7929843055531345</c:v>
                </c:pt>
                <c:pt idx="67">
                  <c:v>4.845960039096707</c:v>
                </c:pt>
                <c:pt idx="68">
                  <c:v>4.8427866119533647</c:v>
                </c:pt>
                <c:pt idx="69">
                  <c:v>4.8614633261486953</c:v>
                </c:pt>
                <c:pt idx="70">
                  <c:v>4.8974708479875311</c:v>
                </c:pt>
                <c:pt idx="71">
                  <c:v>4.9585359763916443</c:v>
                </c:pt>
                <c:pt idx="72">
                  <c:v>4.777675339131358</c:v>
                </c:pt>
                <c:pt idx="73">
                  <c:v>4.7455041601339154</c:v>
                </c:pt>
                <c:pt idx="74">
                  <c:v>4.7787804863733223</c:v>
                </c:pt>
                <c:pt idx="75">
                  <c:v>4.6958463100224757</c:v>
                </c:pt>
                <c:pt idx="76">
                  <c:v>4.5713400597664711</c:v>
                </c:pt>
                <c:pt idx="77">
                  <c:v>4.4821051661076234</c:v>
                </c:pt>
                <c:pt idx="78">
                  <c:v>4.4115490710593148</c:v>
                </c:pt>
                <c:pt idx="79">
                  <c:v>4.3716647053381852</c:v>
                </c:pt>
                <c:pt idx="80">
                  <c:v>4.225407788722725</c:v>
                </c:pt>
                <c:pt idx="81">
                  <c:v>4.0972976908931926</c:v>
                </c:pt>
                <c:pt idx="82">
                  <c:v>4.015951169935092</c:v>
                </c:pt>
                <c:pt idx="83">
                  <c:v>3.9519402030487401</c:v>
                </c:pt>
                <c:pt idx="84">
                  <c:v>3.9094303275190314</c:v>
                </c:pt>
                <c:pt idx="85">
                  <c:v>3.9426814838585118</c:v>
                </c:pt>
                <c:pt idx="86">
                  <c:v>3.9016231788472107</c:v>
                </c:pt>
                <c:pt idx="87">
                  <c:v>3.8754925200020747</c:v>
                </c:pt>
                <c:pt idx="88">
                  <c:v>3.8180923240073454</c:v>
                </c:pt>
                <c:pt idx="89">
                  <c:v>3.7958733097634361</c:v>
                </c:pt>
                <c:pt idx="90">
                  <c:v>3.7602027802327407</c:v>
                </c:pt>
                <c:pt idx="91">
                  <c:v>3.7575108970857753</c:v>
                </c:pt>
                <c:pt idx="92">
                  <c:v>3.6204892470184928</c:v>
                </c:pt>
                <c:pt idx="93">
                  <c:v>3.4972301424712278</c:v>
                </c:pt>
                <c:pt idx="94">
                  <c:v>3.3846628566796779</c:v>
                </c:pt>
                <c:pt idx="95">
                  <c:v>3.3286275712123889</c:v>
                </c:pt>
                <c:pt idx="96">
                  <c:v>3.326752116054366</c:v>
                </c:pt>
                <c:pt idx="97">
                  <c:v>3.3202972430949749</c:v>
                </c:pt>
                <c:pt idx="98">
                  <c:v>3.3538216565242021</c:v>
                </c:pt>
                <c:pt idx="99">
                  <c:v>3.3738123832685276</c:v>
                </c:pt>
                <c:pt idx="100">
                  <c:v>3.3347281015210264</c:v>
                </c:pt>
                <c:pt idx="101">
                  <c:v>3.2775855421235933</c:v>
                </c:pt>
                <c:pt idx="102">
                  <c:v>3.2585616361805236</c:v>
                </c:pt>
                <c:pt idx="103">
                  <c:v>3.2120955362583379</c:v>
                </c:pt>
                <c:pt idx="104">
                  <c:v>3.1543783609763913</c:v>
                </c:pt>
                <c:pt idx="105">
                  <c:v>3.1641148904598113</c:v>
                </c:pt>
                <c:pt idx="106">
                  <c:v>3.0439077975665429</c:v>
                </c:pt>
                <c:pt idx="107">
                  <c:v>2.9373030389918151</c:v>
                </c:pt>
                <c:pt idx="108">
                  <c:v>3.0840554391303505</c:v>
                </c:pt>
                <c:pt idx="109">
                  <c:v>3.1111465902941009</c:v>
                </c:pt>
                <c:pt idx="110">
                  <c:v>3.0333163392647382</c:v>
                </c:pt>
                <c:pt idx="111">
                  <c:v>2.9858604856433835</c:v>
                </c:pt>
                <c:pt idx="112">
                  <c:v>2.8904463817609951</c:v>
                </c:pt>
                <c:pt idx="113">
                  <c:v>2.8551828760039881</c:v>
                </c:pt>
                <c:pt idx="114">
                  <c:v>2.9431094897545629</c:v>
                </c:pt>
                <c:pt idx="115">
                  <c:v>2.9772984677057237</c:v>
                </c:pt>
                <c:pt idx="116">
                  <c:v>2.9416767184161667</c:v>
                </c:pt>
                <c:pt idx="117">
                  <c:v>3.0154703128505096</c:v>
                </c:pt>
                <c:pt idx="118">
                  <c:v>3.0378912755598257</c:v>
                </c:pt>
                <c:pt idx="119">
                  <c:v>3.0431884867153136</c:v>
                </c:pt>
                <c:pt idx="120">
                  <c:v>3.1146363997148714</c:v>
                </c:pt>
                <c:pt idx="121">
                  <c:v>3.0737986115919069</c:v>
                </c:pt>
                <c:pt idx="122">
                  <c:v>2.9795829583520819</c:v>
                </c:pt>
                <c:pt idx="123">
                  <c:v>2.9587527988567448</c:v>
                </c:pt>
                <c:pt idx="124">
                  <c:v>2.8926736694704269</c:v>
                </c:pt>
                <c:pt idx="125">
                  <c:v>2.8600746245702613</c:v>
                </c:pt>
                <c:pt idx="126">
                  <c:v>2.8332395493461062</c:v>
                </c:pt>
                <c:pt idx="127">
                  <c:v>2.8323347076369552</c:v>
                </c:pt>
                <c:pt idx="128">
                  <c:v>2.7419747804065189</c:v>
                </c:pt>
                <c:pt idx="129">
                  <c:v>2.723794988067274</c:v>
                </c:pt>
                <c:pt idx="130">
                  <c:v>2.6532356205402303</c:v>
                </c:pt>
                <c:pt idx="131">
                  <c:v>2.5833740336315092</c:v>
                </c:pt>
                <c:pt idx="132">
                  <c:v>2.6297311515399193</c:v>
                </c:pt>
                <c:pt idx="133">
                  <c:v>2.5355397536181057</c:v>
                </c:pt>
                <c:pt idx="134">
                  <c:v>2.4394634968520847</c:v>
                </c:pt>
                <c:pt idx="135">
                  <c:v>2.4130282004351549</c:v>
                </c:pt>
                <c:pt idx="136">
                  <c:v>2.3312541648437923</c:v>
                </c:pt>
                <c:pt idx="137">
                  <c:v>2.2882816199661122</c:v>
                </c:pt>
                <c:pt idx="138">
                  <c:v>2.3369411251929537</c:v>
                </c:pt>
                <c:pt idx="139">
                  <c:v>2.34827075207241</c:v>
                </c:pt>
                <c:pt idx="140">
                  <c:v>2.3774217414135772</c:v>
                </c:pt>
                <c:pt idx="141">
                  <c:v>2.39099297683694</c:v>
                </c:pt>
                <c:pt idx="142">
                  <c:v>2.3487023568920722</c:v>
                </c:pt>
                <c:pt idx="143">
                  <c:v>2.325164068573883</c:v>
                </c:pt>
                <c:pt idx="144">
                  <c:v>2.3568891827139633</c:v>
                </c:pt>
                <c:pt idx="145">
                  <c:v>2.3615188519179466</c:v>
                </c:pt>
                <c:pt idx="146">
                  <c:v>2.2207642684337139</c:v>
                </c:pt>
                <c:pt idx="147">
                  <c:v>2.2592083540972405</c:v>
                </c:pt>
                <c:pt idx="148">
                  <c:v>2.2134686879760324</c:v>
                </c:pt>
                <c:pt idx="149">
                  <c:v>2.1330688329097591</c:v>
                </c:pt>
                <c:pt idx="150">
                  <c:v>2.1946606407573643</c:v>
                </c:pt>
                <c:pt idx="151">
                  <c:v>2.1402244440613645</c:v>
                </c:pt>
                <c:pt idx="152">
                  <c:v>2.1102689402634685</c:v>
                </c:pt>
                <c:pt idx="153">
                  <c:v>2.1256817467166513</c:v>
                </c:pt>
                <c:pt idx="154">
                  <c:v>2.0294738075662968</c:v>
                </c:pt>
                <c:pt idx="155">
                  <c:v>2.0631151782977515</c:v>
                </c:pt>
                <c:pt idx="156">
                  <c:v>2.1495381346529499</c:v>
                </c:pt>
                <c:pt idx="157">
                  <c:v>2.1426151504934339</c:v>
                </c:pt>
                <c:pt idx="158">
                  <c:v>2.1929458872762115</c:v>
                </c:pt>
                <c:pt idx="159">
                  <c:v>2.1965409891888781</c:v>
                </c:pt>
                <c:pt idx="160">
                  <c:v>2.2067319005545007</c:v>
                </c:pt>
                <c:pt idx="161">
                  <c:v>2.2274380126937765</c:v>
                </c:pt>
                <c:pt idx="162">
                  <c:v>2.2515938610742432</c:v>
                </c:pt>
                <c:pt idx="163">
                  <c:v>2.2424799772592872</c:v>
                </c:pt>
                <c:pt idx="164">
                  <c:v>2.2411961429729996</c:v>
                </c:pt>
                <c:pt idx="165">
                  <c:v>2.288190462295935</c:v>
                </c:pt>
                <c:pt idx="166">
                  <c:v>2.286836183976408</c:v>
                </c:pt>
                <c:pt idx="167">
                  <c:v>2.3049815703113876</c:v>
                </c:pt>
                <c:pt idx="168">
                  <c:v>2.3568813448881882</c:v>
                </c:pt>
                <c:pt idx="169">
                  <c:v>2.4010094478812016</c:v>
                </c:pt>
                <c:pt idx="170">
                  <c:v>2.4799165258570306</c:v>
                </c:pt>
                <c:pt idx="171">
                  <c:v>2.5259901424784079</c:v>
                </c:pt>
                <c:pt idx="172">
                  <c:v>2.5211007309670972</c:v>
                </c:pt>
                <c:pt idx="173">
                  <c:v>2.5162735528807394</c:v>
                </c:pt>
                <c:pt idx="174">
                  <c:v>2.5358090012240138</c:v>
                </c:pt>
                <c:pt idx="175">
                  <c:v>2.5542245111722712</c:v>
                </c:pt>
                <c:pt idx="176">
                  <c:v>2.5707679642477577</c:v>
                </c:pt>
                <c:pt idx="177">
                  <c:v>2.632048064600252</c:v>
                </c:pt>
                <c:pt idx="178">
                  <c:v>2.6677789012891342</c:v>
                </c:pt>
                <c:pt idx="179">
                  <c:v>2.7595451645875042</c:v>
                </c:pt>
                <c:pt idx="180">
                  <c:v>2.7457180508785592</c:v>
                </c:pt>
              </c:numCache>
            </c:numRef>
          </c:val>
          <c:smooth val="0"/>
          <c:extLst>
            <c:ext xmlns:c16="http://schemas.microsoft.com/office/drawing/2014/chart" uri="{C3380CC4-5D6E-409C-BE32-E72D297353CC}">
              <c16:uniqueId val="{00000001-8BC3-4157-AAFD-E7841A16168D}"/>
            </c:ext>
          </c:extLst>
        </c:ser>
        <c:ser>
          <c:idx val="2"/>
          <c:order val="2"/>
          <c:tx>
            <c:strRef>
              <c:f>'Graf III.11'!$M$4</c:f>
              <c:strCache>
                <c:ptCount val="1"/>
                <c:pt idx="0">
                  <c:v>Nefinanční podniky</c:v>
                </c:pt>
              </c:strCache>
            </c:strRef>
          </c:tx>
          <c:spPr>
            <a:ln w="25400">
              <a:solidFill>
                <a:srgbClr val="13A538"/>
              </a:solidFill>
              <a:prstDash val="solid"/>
            </a:ln>
          </c:spPr>
          <c:marker>
            <c:symbol val="none"/>
          </c:marker>
          <c:dLbls>
            <c:dLbl>
              <c:idx val="180"/>
              <c:layout>
                <c:manualLayout>
                  <c:x val="-0.11931368143114539"/>
                  <c:y val="-2.2475022113948463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BC3-4157-AAFD-E7841A1616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III.11'!$M$5:$M$185</c:f>
              <c:numCache>
                <c:formatCode>0.00</c:formatCode>
                <c:ptCount val="181"/>
                <c:pt idx="0">
                  <c:v>3.2836345083255196</c:v>
                </c:pt>
                <c:pt idx="1">
                  <c:v>2.9449787144619597</c:v>
                </c:pt>
                <c:pt idx="2">
                  <c:v>3.1402035469989116</c:v>
                </c:pt>
                <c:pt idx="3">
                  <c:v>3.2708288723878471</c:v>
                </c:pt>
                <c:pt idx="4">
                  <c:v>3.264983239861821</c:v>
                </c:pt>
                <c:pt idx="5">
                  <c:v>3.2223655991859559</c:v>
                </c:pt>
                <c:pt idx="6">
                  <c:v>3.4196874881791395</c:v>
                </c:pt>
                <c:pt idx="7">
                  <c:v>3.6347887044312506</c:v>
                </c:pt>
                <c:pt idx="8">
                  <c:v>3.6109143816888367</c:v>
                </c:pt>
                <c:pt idx="9">
                  <c:v>3.5995736746146414</c:v>
                </c:pt>
                <c:pt idx="10">
                  <c:v>3.573962332002492</c:v>
                </c:pt>
                <c:pt idx="11">
                  <c:v>3.5155008439241398</c:v>
                </c:pt>
                <c:pt idx="12">
                  <c:v>3.5606099396852615</c:v>
                </c:pt>
                <c:pt idx="13">
                  <c:v>3.4553006590968316</c:v>
                </c:pt>
                <c:pt idx="14">
                  <c:v>3.2926535498283269</c:v>
                </c:pt>
                <c:pt idx="15">
                  <c:v>3.464344093547095</c:v>
                </c:pt>
                <c:pt idx="16">
                  <c:v>3.3066757992771492</c:v>
                </c:pt>
                <c:pt idx="17">
                  <c:v>3.0717911088739824</c:v>
                </c:pt>
                <c:pt idx="18">
                  <c:v>3.0363206848011819</c:v>
                </c:pt>
                <c:pt idx="19">
                  <c:v>2.9597679114839464</c:v>
                </c:pt>
                <c:pt idx="20">
                  <c:v>2.9536795881361022</c:v>
                </c:pt>
                <c:pt idx="21">
                  <c:v>3.0354448603698683</c:v>
                </c:pt>
                <c:pt idx="22">
                  <c:v>3.089335765661045</c:v>
                </c:pt>
                <c:pt idx="23">
                  <c:v>3.1678333429277643</c:v>
                </c:pt>
                <c:pt idx="24">
                  <c:v>3.1195548349147977</c:v>
                </c:pt>
                <c:pt idx="25">
                  <c:v>3.2074250066961616</c:v>
                </c:pt>
                <c:pt idx="26">
                  <c:v>3.1651877115568112</c:v>
                </c:pt>
                <c:pt idx="27">
                  <c:v>3.1697280964611094</c:v>
                </c:pt>
                <c:pt idx="28">
                  <c:v>3.2022882419205487</c:v>
                </c:pt>
                <c:pt idx="29">
                  <c:v>3.2640496282889067</c:v>
                </c:pt>
                <c:pt idx="30">
                  <c:v>3.3266794013494589</c:v>
                </c:pt>
                <c:pt idx="31">
                  <c:v>3.2936662851304965</c:v>
                </c:pt>
                <c:pt idx="32">
                  <c:v>3.3857874677876989</c:v>
                </c:pt>
                <c:pt idx="33">
                  <c:v>3.4684488311824095</c:v>
                </c:pt>
                <c:pt idx="34">
                  <c:v>3.4388170824306208</c:v>
                </c:pt>
                <c:pt idx="35">
                  <c:v>3.2903977252051093</c:v>
                </c:pt>
                <c:pt idx="36">
                  <c:v>3.5037117345641162</c:v>
                </c:pt>
                <c:pt idx="37">
                  <c:v>3.4555452240744664</c:v>
                </c:pt>
                <c:pt idx="38">
                  <c:v>3.519019787882455</c:v>
                </c:pt>
                <c:pt idx="39">
                  <c:v>3.4915215048442327</c:v>
                </c:pt>
                <c:pt idx="40">
                  <c:v>3.4678702149856768</c:v>
                </c:pt>
                <c:pt idx="41">
                  <c:v>3.7004044890031054</c:v>
                </c:pt>
                <c:pt idx="42">
                  <c:v>3.8078394503141801</c:v>
                </c:pt>
                <c:pt idx="43">
                  <c:v>3.8738615455896572</c:v>
                </c:pt>
                <c:pt idx="44">
                  <c:v>3.9613413114805622</c:v>
                </c:pt>
                <c:pt idx="45">
                  <c:v>3.9452755269881248</c:v>
                </c:pt>
                <c:pt idx="46">
                  <c:v>3.9886095029120261</c:v>
                </c:pt>
                <c:pt idx="47">
                  <c:v>4.1214618277273063</c:v>
                </c:pt>
                <c:pt idx="48">
                  <c:v>3.948227716569118</c:v>
                </c:pt>
                <c:pt idx="49">
                  <c:v>4.2606485508666356</c:v>
                </c:pt>
                <c:pt idx="50">
                  <c:v>4.1950810518073922</c:v>
                </c:pt>
                <c:pt idx="51">
                  <c:v>4.1850466506234927</c:v>
                </c:pt>
                <c:pt idx="52">
                  <c:v>4.139202124648568</c:v>
                </c:pt>
                <c:pt idx="53">
                  <c:v>4.070064575951827</c:v>
                </c:pt>
                <c:pt idx="54">
                  <c:v>4.1562709170079266</c:v>
                </c:pt>
                <c:pt idx="55">
                  <c:v>3.9454147481168977</c:v>
                </c:pt>
                <c:pt idx="56">
                  <c:v>3.7325717645265932</c:v>
                </c:pt>
                <c:pt idx="57">
                  <c:v>4.0079536328192313</c:v>
                </c:pt>
                <c:pt idx="58">
                  <c:v>3.8643686793405232</c:v>
                </c:pt>
                <c:pt idx="59">
                  <c:v>3.7293953744470647</c:v>
                </c:pt>
                <c:pt idx="60">
                  <c:v>3.6793739268530561</c:v>
                </c:pt>
                <c:pt idx="61">
                  <c:v>3.4322829236898813</c:v>
                </c:pt>
                <c:pt idx="62">
                  <c:v>3.500037814468389</c:v>
                </c:pt>
                <c:pt idx="63">
                  <c:v>3.5117949160195727</c:v>
                </c:pt>
                <c:pt idx="64">
                  <c:v>3.5007028728873766</c:v>
                </c:pt>
                <c:pt idx="65">
                  <c:v>3.6430663631771667</c:v>
                </c:pt>
                <c:pt idx="66">
                  <c:v>3.5323828290892942</c:v>
                </c:pt>
                <c:pt idx="67">
                  <c:v>3.26132106668007</c:v>
                </c:pt>
                <c:pt idx="68">
                  <c:v>3.4606004180558947</c:v>
                </c:pt>
                <c:pt idx="69">
                  <c:v>3.4090149511341128</c:v>
                </c:pt>
                <c:pt idx="70">
                  <c:v>3.4154167796230017</c:v>
                </c:pt>
                <c:pt idx="71">
                  <c:v>3.4923808688378313</c:v>
                </c:pt>
                <c:pt idx="72">
                  <c:v>3.4239045584182377</c:v>
                </c:pt>
                <c:pt idx="73">
                  <c:v>3.3529292523160885</c:v>
                </c:pt>
                <c:pt idx="74">
                  <c:v>3.422231628794667</c:v>
                </c:pt>
                <c:pt idx="75">
                  <c:v>3.5033745990644034</c:v>
                </c:pt>
                <c:pt idx="76">
                  <c:v>3.3335980930557318</c:v>
                </c:pt>
                <c:pt idx="77">
                  <c:v>3.2145087763940441</c:v>
                </c:pt>
                <c:pt idx="78">
                  <c:v>3.2988912648272049</c:v>
                </c:pt>
                <c:pt idx="79">
                  <c:v>3.2514092388156492</c:v>
                </c:pt>
                <c:pt idx="80">
                  <c:v>3.2869068619556669</c:v>
                </c:pt>
                <c:pt idx="81">
                  <c:v>3.2599373610059095</c:v>
                </c:pt>
                <c:pt idx="82">
                  <c:v>3.2993502707824485</c:v>
                </c:pt>
                <c:pt idx="83">
                  <c:v>3.2542588713632092</c:v>
                </c:pt>
                <c:pt idx="84">
                  <c:v>3.0798832301070407</c:v>
                </c:pt>
                <c:pt idx="85">
                  <c:v>3.0411461751556557</c:v>
                </c:pt>
                <c:pt idx="86">
                  <c:v>2.9874493433183851</c:v>
                </c:pt>
                <c:pt idx="87">
                  <c:v>2.992245002066384</c:v>
                </c:pt>
                <c:pt idx="88">
                  <c:v>2.9936947122197211</c:v>
                </c:pt>
                <c:pt idx="89">
                  <c:v>2.9881461859076697</c:v>
                </c:pt>
                <c:pt idx="90">
                  <c:v>2.8521997377467803</c:v>
                </c:pt>
                <c:pt idx="91">
                  <c:v>2.7271371488049532</c:v>
                </c:pt>
                <c:pt idx="92">
                  <c:v>2.7571413015903206</c:v>
                </c:pt>
                <c:pt idx="93">
                  <c:v>2.7045466138399137</c:v>
                </c:pt>
                <c:pt idx="94">
                  <c:v>2.7653560841158544</c:v>
                </c:pt>
                <c:pt idx="95">
                  <c:v>2.8110879664477251</c:v>
                </c:pt>
                <c:pt idx="96">
                  <c:v>2.6853747994417096</c:v>
                </c:pt>
                <c:pt idx="97">
                  <c:v>2.6681907800321798</c:v>
                </c:pt>
                <c:pt idx="98">
                  <c:v>2.7233688580711943</c:v>
                </c:pt>
                <c:pt idx="99">
                  <c:v>2.6699281825476318</c:v>
                </c:pt>
                <c:pt idx="100">
                  <c:v>2.7139802060077893</c:v>
                </c:pt>
                <c:pt idx="101">
                  <c:v>2.751247179576696</c:v>
                </c:pt>
                <c:pt idx="102">
                  <c:v>2.5503726894421268</c:v>
                </c:pt>
                <c:pt idx="103">
                  <c:v>2.4833990440998841</c:v>
                </c:pt>
                <c:pt idx="104">
                  <c:v>2.4159032125308069</c:v>
                </c:pt>
                <c:pt idx="105">
                  <c:v>2.2152271658478413</c:v>
                </c:pt>
                <c:pt idx="106">
                  <c:v>2.2095491970188497</c:v>
                </c:pt>
                <c:pt idx="107">
                  <c:v>2.3289248020916586</c:v>
                </c:pt>
                <c:pt idx="108">
                  <c:v>2.2527081921083671</c:v>
                </c:pt>
                <c:pt idx="109">
                  <c:v>2.1660406380100232</c:v>
                </c:pt>
                <c:pt idx="110">
                  <c:v>2.2017793269587913</c:v>
                </c:pt>
                <c:pt idx="111">
                  <c:v>2.2865997176424075</c:v>
                </c:pt>
                <c:pt idx="112">
                  <c:v>2.4828298452032769</c:v>
                </c:pt>
                <c:pt idx="113">
                  <c:v>2.3541859383969514</c:v>
                </c:pt>
                <c:pt idx="114">
                  <c:v>2.3671640130652261</c:v>
                </c:pt>
                <c:pt idx="115">
                  <c:v>2.393533730052916</c:v>
                </c:pt>
                <c:pt idx="116">
                  <c:v>2.3033975376220841</c:v>
                </c:pt>
                <c:pt idx="117">
                  <c:v>2.3476286480514128</c:v>
                </c:pt>
                <c:pt idx="118">
                  <c:v>2.3209968524020566</c:v>
                </c:pt>
                <c:pt idx="119">
                  <c:v>2.3295080069161811</c:v>
                </c:pt>
                <c:pt idx="120">
                  <c:v>2.3412776305507705</c:v>
                </c:pt>
                <c:pt idx="121">
                  <c:v>2.3466159630867383</c:v>
                </c:pt>
                <c:pt idx="122">
                  <c:v>2.3055508397498463</c:v>
                </c:pt>
                <c:pt idx="123">
                  <c:v>2.4174341985145924</c:v>
                </c:pt>
                <c:pt idx="124">
                  <c:v>2.3417591542821583</c:v>
                </c:pt>
                <c:pt idx="125">
                  <c:v>2.3592638606769105</c:v>
                </c:pt>
                <c:pt idx="126">
                  <c:v>2.2870767504547573</c:v>
                </c:pt>
                <c:pt idx="127">
                  <c:v>2.3125177962901167</c:v>
                </c:pt>
                <c:pt idx="128">
                  <c:v>2.2910879095563619</c:v>
                </c:pt>
                <c:pt idx="129">
                  <c:v>2.298139618197955</c:v>
                </c:pt>
                <c:pt idx="130">
                  <c:v>2.4360641170212518</c:v>
                </c:pt>
                <c:pt idx="131">
                  <c:v>2.295971003703376</c:v>
                </c:pt>
                <c:pt idx="132">
                  <c:v>2.4453402117791203</c:v>
                </c:pt>
                <c:pt idx="133">
                  <c:v>2.3603634306325016</c:v>
                </c:pt>
                <c:pt idx="134">
                  <c:v>2.3173865432644503</c:v>
                </c:pt>
                <c:pt idx="135">
                  <c:v>2.3456095684006129</c:v>
                </c:pt>
                <c:pt idx="136">
                  <c:v>2.2709679746314153</c:v>
                </c:pt>
                <c:pt idx="137">
                  <c:v>2.1642609200646641</c:v>
                </c:pt>
                <c:pt idx="138">
                  <c:v>2.210281190171218</c:v>
                </c:pt>
                <c:pt idx="139">
                  <c:v>2.2247488653422502</c:v>
                </c:pt>
                <c:pt idx="140">
                  <c:v>2.3328940421923776</c:v>
                </c:pt>
                <c:pt idx="141">
                  <c:v>2.2095151261657175</c:v>
                </c:pt>
                <c:pt idx="142">
                  <c:v>2.1489567519537376</c:v>
                </c:pt>
                <c:pt idx="143">
                  <c:v>2.0956059045333344</c:v>
                </c:pt>
                <c:pt idx="144">
                  <c:v>2.2695118111509487</c:v>
                </c:pt>
                <c:pt idx="145">
                  <c:v>2.3051737061508653</c:v>
                </c:pt>
                <c:pt idx="146">
                  <c:v>2.3115403103069689</c:v>
                </c:pt>
                <c:pt idx="147">
                  <c:v>2.3790395863202973</c:v>
                </c:pt>
                <c:pt idx="148">
                  <c:v>2.3576191887213707</c:v>
                </c:pt>
                <c:pt idx="149">
                  <c:v>2.4512356053062474</c:v>
                </c:pt>
                <c:pt idx="150">
                  <c:v>2.2945734643902869</c:v>
                </c:pt>
                <c:pt idx="151">
                  <c:v>2.2089692007627622</c:v>
                </c:pt>
                <c:pt idx="152">
                  <c:v>2.2166436163968717</c:v>
                </c:pt>
                <c:pt idx="153">
                  <c:v>2.2324281661906178</c:v>
                </c:pt>
                <c:pt idx="154">
                  <c:v>2.2351025105911098</c:v>
                </c:pt>
                <c:pt idx="155">
                  <c:v>2.2225475615446602</c:v>
                </c:pt>
                <c:pt idx="156">
                  <c:v>2.3523060365611426</c:v>
                </c:pt>
                <c:pt idx="157">
                  <c:v>2.4099273866396023</c:v>
                </c:pt>
                <c:pt idx="158">
                  <c:v>2.2984575897891526</c:v>
                </c:pt>
                <c:pt idx="159">
                  <c:v>2.4054073133893561</c:v>
                </c:pt>
                <c:pt idx="160">
                  <c:v>2.3338429785059205</c:v>
                </c:pt>
                <c:pt idx="161">
                  <c:v>2.3069583508084639</c:v>
                </c:pt>
                <c:pt idx="162">
                  <c:v>2.3122209386278563</c:v>
                </c:pt>
                <c:pt idx="163">
                  <c:v>2.4062753187501564</c:v>
                </c:pt>
                <c:pt idx="164">
                  <c:v>2.3511062558077289</c:v>
                </c:pt>
                <c:pt idx="165">
                  <c:v>2.4495250147518819</c:v>
                </c:pt>
                <c:pt idx="166">
                  <c:v>2.5776028825941966</c:v>
                </c:pt>
                <c:pt idx="167">
                  <c:v>2.5693542985628679</c:v>
                </c:pt>
                <c:pt idx="168">
                  <c:v>2.631596132829547</c:v>
                </c:pt>
                <c:pt idx="169">
                  <c:v>2.7957897104857929</c:v>
                </c:pt>
                <c:pt idx="170">
                  <c:v>2.7389140771268967</c:v>
                </c:pt>
                <c:pt idx="171">
                  <c:v>2.7730749873077456</c:v>
                </c:pt>
                <c:pt idx="172">
                  <c:v>2.7927298279350565</c:v>
                </c:pt>
                <c:pt idx="173">
                  <c:v>2.732506229809466</c:v>
                </c:pt>
                <c:pt idx="174">
                  <c:v>2.9610452792202406</c:v>
                </c:pt>
                <c:pt idx="175">
                  <c:v>3.1709789783175055</c:v>
                </c:pt>
                <c:pt idx="176">
                  <c:v>3.2865989693309503</c:v>
                </c:pt>
                <c:pt idx="177">
                  <c:v>3.3904646814931709</c:v>
                </c:pt>
                <c:pt idx="178">
                  <c:v>3.5687579771013844</c:v>
                </c:pt>
                <c:pt idx="179">
                  <c:v>3.5669829445728909</c:v>
                </c:pt>
                <c:pt idx="180">
                  <c:v>3.5419922177354861</c:v>
                </c:pt>
              </c:numCache>
            </c:numRef>
          </c:val>
          <c:smooth val="0"/>
          <c:extLst>
            <c:ext xmlns:c16="http://schemas.microsoft.com/office/drawing/2014/chart" uri="{C3380CC4-5D6E-409C-BE32-E72D297353CC}">
              <c16:uniqueId val="{00000003-8BC3-4157-AAFD-E7841A16168D}"/>
            </c:ext>
          </c:extLst>
        </c:ser>
        <c:ser>
          <c:idx val="3"/>
          <c:order val="3"/>
          <c:tx>
            <c:strRef>
              <c:f>'Graf III.11'!$N$4</c:f>
              <c:strCache>
                <c:ptCount val="1"/>
                <c:pt idx="0">
                  <c:v>Celkem</c:v>
                </c:pt>
              </c:strCache>
            </c:strRef>
          </c:tx>
          <c:spPr>
            <a:ln w="25400">
              <a:solidFill>
                <a:srgbClr val="6C2379"/>
              </a:solidFill>
              <a:prstDash val="solid"/>
            </a:ln>
          </c:spPr>
          <c:marker>
            <c:symbol val="none"/>
          </c:marker>
          <c:dLbls>
            <c:dLbl>
              <c:idx val="180"/>
              <c:layout>
                <c:manualLayout>
                  <c:x val="-0.11931368143114539"/>
                  <c:y val="-3.217441742434133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BC3-4157-AAFD-E7841A1616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III.11'!$N$5:$N$185</c:f>
              <c:numCache>
                <c:formatCode>0.00</c:formatCode>
                <c:ptCount val="181"/>
                <c:pt idx="0">
                  <c:v>4.6789481184449242</c:v>
                </c:pt>
                <c:pt idx="1">
                  <c:v>4.5289380105064474</c:v>
                </c:pt>
                <c:pt idx="2">
                  <c:v>4.6140245589352489</c:v>
                </c:pt>
                <c:pt idx="3">
                  <c:v>4.6252235159184574</c:v>
                </c:pt>
                <c:pt idx="4">
                  <c:v>4.5928807408616272</c:v>
                </c:pt>
                <c:pt idx="5">
                  <c:v>4.5510254608143415</c:v>
                </c:pt>
                <c:pt idx="6">
                  <c:v>4.7239906836544918</c:v>
                </c:pt>
                <c:pt idx="7">
                  <c:v>4.8750980561732451</c:v>
                </c:pt>
                <c:pt idx="8">
                  <c:v>4.8241569364757613</c:v>
                </c:pt>
                <c:pt idx="9">
                  <c:v>4.7805859382813605</c:v>
                </c:pt>
                <c:pt idx="10">
                  <c:v>4.738189315184858</c:v>
                </c:pt>
                <c:pt idx="11">
                  <c:v>4.7973654064966658</c:v>
                </c:pt>
                <c:pt idx="12">
                  <c:v>4.7900184398417389</c:v>
                </c:pt>
                <c:pt idx="13">
                  <c:v>4.6040659248698441</c:v>
                </c:pt>
                <c:pt idx="14">
                  <c:v>4.3828916479576634</c:v>
                </c:pt>
                <c:pt idx="15">
                  <c:v>4.3620946937564744</c:v>
                </c:pt>
                <c:pt idx="16">
                  <c:v>4.2399076732903298</c:v>
                </c:pt>
                <c:pt idx="17">
                  <c:v>4.3226523497726923</c:v>
                </c:pt>
                <c:pt idx="18">
                  <c:v>4.2967202091087371</c:v>
                </c:pt>
                <c:pt idx="19">
                  <c:v>4.2040127244258771</c:v>
                </c:pt>
                <c:pt idx="20">
                  <c:v>4.2206034321918411</c:v>
                </c:pt>
                <c:pt idx="21">
                  <c:v>4.2075349903779813</c:v>
                </c:pt>
                <c:pt idx="22">
                  <c:v>4.1739843404910513</c:v>
                </c:pt>
                <c:pt idx="23">
                  <c:v>4.3158787367320661</c:v>
                </c:pt>
                <c:pt idx="24">
                  <c:v>4.3288122833614429</c:v>
                </c:pt>
                <c:pt idx="25">
                  <c:v>4.3736026286638339</c:v>
                </c:pt>
                <c:pt idx="26">
                  <c:v>4.3025197226037362</c:v>
                </c:pt>
                <c:pt idx="27">
                  <c:v>4.3184018165751104</c:v>
                </c:pt>
                <c:pt idx="28">
                  <c:v>4.2713360825967239</c:v>
                </c:pt>
                <c:pt idx="29">
                  <c:v>4.3004967275227663</c:v>
                </c:pt>
                <c:pt idx="30">
                  <c:v>4.3846838184907018</c:v>
                </c:pt>
                <c:pt idx="31">
                  <c:v>4.3145485586305661</c:v>
                </c:pt>
                <c:pt idx="32">
                  <c:v>4.349596573001751</c:v>
                </c:pt>
                <c:pt idx="33">
                  <c:v>4.4502639664321979</c:v>
                </c:pt>
                <c:pt idx="34">
                  <c:v>4.4545544475850676</c:v>
                </c:pt>
                <c:pt idx="35">
                  <c:v>4.4050252880390106</c:v>
                </c:pt>
                <c:pt idx="36">
                  <c:v>4.5129693335675229</c:v>
                </c:pt>
                <c:pt idx="37">
                  <c:v>4.4154015938308664</c:v>
                </c:pt>
                <c:pt idx="38">
                  <c:v>4.3797550185337109</c:v>
                </c:pt>
                <c:pt idx="39">
                  <c:v>4.3206046703824121</c:v>
                </c:pt>
                <c:pt idx="40">
                  <c:v>4.3714224861008129</c:v>
                </c:pt>
                <c:pt idx="41">
                  <c:v>4.4917625512959507</c:v>
                </c:pt>
                <c:pt idx="42">
                  <c:v>4.6436078629752435</c:v>
                </c:pt>
                <c:pt idx="43">
                  <c:v>4.7131194467604374</c:v>
                </c:pt>
                <c:pt idx="44">
                  <c:v>4.7832582703586741</c:v>
                </c:pt>
                <c:pt idx="45">
                  <c:v>4.7879939032531338</c:v>
                </c:pt>
                <c:pt idx="46">
                  <c:v>4.8746817346564839</c:v>
                </c:pt>
                <c:pt idx="47">
                  <c:v>4.959454322815402</c:v>
                </c:pt>
                <c:pt idx="48">
                  <c:v>4.9292812625790408</c:v>
                </c:pt>
                <c:pt idx="49">
                  <c:v>5.0254166274369565</c:v>
                </c:pt>
                <c:pt idx="50">
                  <c:v>5.0444372074242967</c:v>
                </c:pt>
                <c:pt idx="51">
                  <c:v>5.0264555139187763</c:v>
                </c:pt>
                <c:pt idx="52">
                  <c:v>5.0181520212132646</c:v>
                </c:pt>
                <c:pt idx="53">
                  <c:v>4.9694197713350263</c:v>
                </c:pt>
                <c:pt idx="54">
                  <c:v>5.0354591400589257</c:v>
                </c:pt>
                <c:pt idx="55">
                  <c:v>4.9280919639675149</c:v>
                </c:pt>
                <c:pt idx="56">
                  <c:v>4.8106355869154012</c:v>
                </c:pt>
                <c:pt idx="57">
                  <c:v>4.9457831831183903</c:v>
                </c:pt>
                <c:pt idx="58">
                  <c:v>4.9918211855843628</c:v>
                </c:pt>
                <c:pt idx="59">
                  <c:v>5.015952054014317</c:v>
                </c:pt>
                <c:pt idx="60">
                  <c:v>5.1159448617269856</c:v>
                </c:pt>
                <c:pt idx="61">
                  <c:v>5.1175132115538089</c:v>
                </c:pt>
                <c:pt idx="62">
                  <c:v>5.1233902488067411</c:v>
                </c:pt>
                <c:pt idx="63">
                  <c:v>5.1120571417929757</c:v>
                </c:pt>
                <c:pt idx="64">
                  <c:v>5.1408010946905449</c:v>
                </c:pt>
                <c:pt idx="65">
                  <c:v>5.2269659736339449</c:v>
                </c:pt>
                <c:pt idx="66">
                  <c:v>5.2523963647414531</c:v>
                </c:pt>
                <c:pt idx="67">
                  <c:v>5.1645035385548699</c:v>
                </c:pt>
                <c:pt idx="68">
                  <c:v>5.2772716883193116</c:v>
                </c:pt>
                <c:pt idx="69">
                  <c:v>5.3341189059032104</c:v>
                </c:pt>
                <c:pt idx="70">
                  <c:v>5.3526154326292303</c:v>
                </c:pt>
                <c:pt idx="71">
                  <c:v>5.4206916306667754</c:v>
                </c:pt>
                <c:pt idx="72">
                  <c:v>5.3314439986617135</c:v>
                </c:pt>
                <c:pt idx="73">
                  <c:v>5.3047411937921423</c:v>
                </c:pt>
                <c:pt idx="74">
                  <c:v>5.3701388261950385</c:v>
                </c:pt>
                <c:pt idx="75">
                  <c:v>5.3309246155256815</c:v>
                </c:pt>
                <c:pt idx="76">
                  <c:v>5.2044354922027791</c:v>
                </c:pt>
                <c:pt idx="77">
                  <c:v>5.1221220468437458</c:v>
                </c:pt>
                <c:pt idx="78">
                  <c:v>5.1173416917391128</c:v>
                </c:pt>
                <c:pt idx="79">
                  <c:v>5.1050029921278703</c:v>
                </c:pt>
                <c:pt idx="80">
                  <c:v>5.1088912353579587</c:v>
                </c:pt>
                <c:pt idx="81">
                  <c:v>5.0059789661331058</c:v>
                </c:pt>
                <c:pt idx="82">
                  <c:v>5.0044248967499581</c:v>
                </c:pt>
                <c:pt idx="83">
                  <c:v>4.8838314540119869</c:v>
                </c:pt>
                <c:pt idx="84">
                  <c:v>4.8030340150818498</c:v>
                </c:pt>
                <c:pt idx="85">
                  <c:v>4.8195733505229912</c:v>
                </c:pt>
                <c:pt idx="86">
                  <c:v>4.7473849787659859</c:v>
                </c:pt>
                <c:pt idx="87">
                  <c:v>4.6799626633776024</c:v>
                </c:pt>
                <c:pt idx="88">
                  <c:v>4.6397670267629589</c:v>
                </c:pt>
                <c:pt idx="89">
                  <c:v>4.6127474282112386</c:v>
                </c:pt>
                <c:pt idx="90">
                  <c:v>4.5258823302773248</c:v>
                </c:pt>
                <c:pt idx="91">
                  <c:v>4.4813326233374351</c:v>
                </c:pt>
                <c:pt idx="92">
                  <c:v>4.427467016000354</c:v>
                </c:pt>
                <c:pt idx="93">
                  <c:v>4.3617153681538792</c:v>
                </c:pt>
                <c:pt idx="94">
                  <c:v>4.3220119253492948</c:v>
                </c:pt>
                <c:pt idx="95">
                  <c:v>4.2787553326411665</c:v>
                </c:pt>
                <c:pt idx="96">
                  <c:v>4.262194196237818</c:v>
                </c:pt>
                <c:pt idx="97">
                  <c:v>4.272057761548341</c:v>
                </c:pt>
                <c:pt idx="98">
                  <c:v>4.2863984939705366</c:v>
                </c:pt>
                <c:pt idx="99">
                  <c:v>4.2891177008834216</c:v>
                </c:pt>
                <c:pt idx="100">
                  <c:v>4.2831277271993073</c:v>
                </c:pt>
                <c:pt idx="101">
                  <c:v>4.2616870077914717</c:v>
                </c:pt>
                <c:pt idx="102">
                  <c:v>4.2116644658361873</c:v>
                </c:pt>
                <c:pt idx="103">
                  <c:v>4.1661380165520114</c:v>
                </c:pt>
                <c:pt idx="104">
                  <c:v>4.0542365411876471</c:v>
                </c:pt>
                <c:pt idx="105">
                  <c:v>3.9723876144426224</c:v>
                </c:pt>
                <c:pt idx="106">
                  <c:v>3.9868788526229744</c:v>
                </c:pt>
                <c:pt idx="107">
                  <c:v>3.9788633767304296</c:v>
                </c:pt>
                <c:pt idx="108">
                  <c:v>4.0124002893189132</c:v>
                </c:pt>
                <c:pt idx="109">
                  <c:v>4.0332169747170132</c:v>
                </c:pt>
                <c:pt idx="110">
                  <c:v>3.9899334720232456</c:v>
                </c:pt>
                <c:pt idx="111">
                  <c:v>3.9798170066946068</c:v>
                </c:pt>
                <c:pt idx="112">
                  <c:v>4.0125785059202315</c:v>
                </c:pt>
                <c:pt idx="113">
                  <c:v>3.8794709735325648</c:v>
                </c:pt>
                <c:pt idx="114">
                  <c:v>3.9487183850338665</c:v>
                </c:pt>
                <c:pt idx="115">
                  <c:v>3.9658088293789562</c:v>
                </c:pt>
                <c:pt idx="116">
                  <c:v>3.9091762444738931</c:v>
                </c:pt>
                <c:pt idx="117">
                  <c:v>3.9737558717316031</c:v>
                </c:pt>
                <c:pt idx="118">
                  <c:v>4.0014062756320801</c:v>
                </c:pt>
                <c:pt idx="119">
                  <c:v>3.9802488019853515</c:v>
                </c:pt>
                <c:pt idx="120">
                  <c:v>4.0040912864568643</c:v>
                </c:pt>
                <c:pt idx="121">
                  <c:v>3.9954755332348744</c:v>
                </c:pt>
                <c:pt idx="122">
                  <c:v>3.9487400608382819</c:v>
                </c:pt>
                <c:pt idx="123">
                  <c:v>3.9924491661242678</c:v>
                </c:pt>
                <c:pt idx="124">
                  <c:v>3.9075531238200343</c:v>
                </c:pt>
                <c:pt idx="125">
                  <c:v>3.874520733820229</c:v>
                </c:pt>
                <c:pt idx="126">
                  <c:v>3.8502717463134704</c:v>
                </c:pt>
                <c:pt idx="127">
                  <c:v>3.8444597292961942</c:v>
                </c:pt>
                <c:pt idx="128">
                  <c:v>3.7624482828390589</c:v>
                </c:pt>
                <c:pt idx="129">
                  <c:v>3.7449344719211015</c:v>
                </c:pt>
                <c:pt idx="130">
                  <c:v>3.7809746963394772</c:v>
                </c:pt>
                <c:pt idx="131">
                  <c:v>3.6906953783917293</c:v>
                </c:pt>
                <c:pt idx="132">
                  <c:v>3.6775910398380027</c:v>
                </c:pt>
                <c:pt idx="133">
                  <c:v>3.5818509215772094</c:v>
                </c:pt>
                <c:pt idx="134">
                  <c:v>3.5023711775879969</c:v>
                </c:pt>
                <c:pt idx="135">
                  <c:v>3.4661697942753591</c:v>
                </c:pt>
                <c:pt idx="136">
                  <c:v>3.3608569825953607</c:v>
                </c:pt>
                <c:pt idx="137">
                  <c:v>3.3779495939186255</c:v>
                </c:pt>
                <c:pt idx="138">
                  <c:v>3.4144756381444501</c:v>
                </c:pt>
                <c:pt idx="139">
                  <c:v>3.4115245236509537</c:v>
                </c:pt>
                <c:pt idx="140">
                  <c:v>3.413800976287213</c:v>
                </c:pt>
                <c:pt idx="141">
                  <c:v>3.3808317270187733</c:v>
                </c:pt>
                <c:pt idx="142">
                  <c:v>3.3175120757149439</c:v>
                </c:pt>
                <c:pt idx="143">
                  <c:v>3.2574563896165825</c:v>
                </c:pt>
                <c:pt idx="144">
                  <c:v>3.3365306713226306</c:v>
                </c:pt>
                <c:pt idx="145">
                  <c:v>3.3266871638078053</c:v>
                </c:pt>
                <c:pt idx="146">
                  <c:v>3.200833406952333</c:v>
                </c:pt>
                <c:pt idx="147">
                  <c:v>3.234209023557153</c:v>
                </c:pt>
                <c:pt idx="148">
                  <c:v>3.1831620138345658</c:v>
                </c:pt>
                <c:pt idx="149">
                  <c:v>3.1733926334773832</c:v>
                </c:pt>
                <c:pt idx="150">
                  <c:v>3.1564071981418409</c:v>
                </c:pt>
                <c:pt idx="151">
                  <c:v>3.0768889221179081</c:v>
                </c:pt>
                <c:pt idx="152">
                  <c:v>3.0449993460595528</c:v>
                </c:pt>
                <c:pt idx="153">
                  <c:v>3.0536606009313738</c:v>
                </c:pt>
                <c:pt idx="154">
                  <c:v>2.9844494362484797</c:v>
                </c:pt>
                <c:pt idx="155">
                  <c:v>3.0001146957286053</c:v>
                </c:pt>
                <c:pt idx="156">
                  <c:v>3.1134044151009506</c:v>
                </c:pt>
                <c:pt idx="157">
                  <c:v>3.0544538742349183</c:v>
                </c:pt>
                <c:pt idx="158">
                  <c:v>3.0182323004031115</c:v>
                </c:pt>
                <c:pt idx="159">
                  <c:v>3.0374589656018833</c:v>
                </c:pt>
                <c:pt idx="160">
                  <c:v>3.0270038843561315</c:v>
                </c:pt>
                <c:pt idx="161">
                  <c:v>3.0184302707914856</c:v>
                </c:pt>
                <c:pt idx="162">
                  <c:v>3.0494136230354796</c:v>
                </c:pt>
                <c:pt idx="163">
                  <c:v>3.0731829253184184</c:v>
                </c:pt>
                <c:pt idx="164">
                  <c:v>3.0299666056906109</c:v>
                </c:pt>
                <c:pt idx="165">
                  <c:v>3.0626669229206929</c:v>
                </c:pt>
                <c:pt idx="166">
                  <c:v>3.0785021573449867</c:v>
                </c:pt>
                <c:pt idx="167">
                  <c:v>3.0854339244340618</c:v>
                </c:pt>
                <c:pt idx="168">
                  <c:v>3.1464373192034332</c:v>
                </c:pt>
                <c:pt idx="169">
                  <c:v>3.2129302981170316</c:v>
                </c:pt>
                <c:pt idx="170">
                  <c:v>3.2073673445928166</c:v>
                </c:pt>
                <c:pt idx="171">
                  <c:v>3.2549052478337703</c:v>
                </c:pt>
                <c:pt idx="172">
                  <c:v>3.2525110774396739</c:v>
                </c:pt>
                <c:pt idx="173">
                  <c:v>3.2332581061606249</c:v>
                </c:pt>
                <c:pt idx="174">
                  <c:v>3.3408390254108067</c:v>
                </c:pt>
                <c:pt idx="175">
                  <c:v>3.3959074253255803</c:v>
                </c:pt>
                <c:pt idx="176">
                  <c:v>3.4473680415496721</c:v>
                </c:pt>
                <c:pt idx="177">
                  <c:v>3.5053865367136776</c:v>
                </c:pt>
                <c:pt idx="178">
                  <c:v>3.5951023866388345</c:v>
                </c:pt>
                <c:pt idx="179">
                  <c:v>3.6525057812648991</c:v>
                </c:pt>
                <c:pt idx="180">
                  <c:v>3.6139638884700673</c:v>
                </c:pt>
              </c:numCache>
            </c:numRef>
          </c:val>
          <c:smooth val="0"/>
          <c:extLst>
            <c:ext xmlns:c16="http://schemas.microsoft.com/office/drawing/2014/chart" uri="{C3380CC4-5D6E-409C-BE32-E72D297353CC}">
              <c16:uniqueId val="{00000005-8BC3-4157-AAFD-E7841A16168D}"/>
            </c:ext>
          </c:extLst>
        </c:ser>
        <c:ser>
          <c:idx val="4"/>
          <c:order val="4"/>
          <c:tx>
            <c:strRef>
              <c:f>'Graf III.11'!$O$4</c:f>
              <c:strCache>
                <c:ptCount val="1"/>
                <c:pt idx="0">
                  <c:v>Průměrná sazba na vkladech</c:v>
                </c:pt>
              </c:strCache>
            </c:strRef>
          </c:tx>
          <c:spPr>
            <a:ln w="25400">
              <a:solidFill>
                <a:schemeClr val="tx1"/>
              </a:solidFill>
              <a:prstDash val="sysDash"/>
            </a:ln>
          </c:spPr>
          <c:marker>
            <c:symbol val="none"/>
          </c:marker>
          <c:val>
            <c:numRef>
              <c:f>'Graf III.11'!$O$5:$O$184</c:f>
              <c:numCache>
                <c:formatCode>0.00</c:formatCode>
                <c:ptCount val="180"/>
                <c:pt idx="0">
                  <c:v>0.78162046299825083</c:v>
                </c:pt>
                <c:pt idx="1">
                  <c:v>0.74106011369774927</c:v>
                </c:pt>
                <c:pt idx="2">
                  <c:v>0.78501364231316006</c:v>
                </c:pt>
                <c:pt idx="3">
                  <c:v>0.78268580461554937</c:v>
                </c:pt>
                <c:pt idx="4">
                  <c:v>0.80382777293105234</c:v>
                </c:pt>
                <c:pt idx="5">
                  <c:v>0.88211919821805007</c:v>
                </c:pt>
                <c:pt idx="6">
                  <c:v>0.86945830475405739</c:v>
                </c:pt>
                <c:pt idx="7">
                  <c:v>0.88035560758318865</c:v>
                </c:pt>
                <c:pt idx="8">
                  <c:v>0.88662960704880656</c:v>
                </c:pt>
                <c:pt idx="9">
                  <c:v>0.92717491517317852</c:v>
                </c:pt>
                <c:pt idx="10">
                  <c:v>0.92959138866973412</c:v>
                </c:pt>
                <c:pt idx="11">
                  <c:v>0.91970153536527555</c:v>
                </c:pt>
                <c:pt idx="12">
                  <c:v>0.88759561733757142</c:v>
                </c:pt>
                <c:pt idx="13">
                  <c:v>0.84809496482884228</c:v>
                </c:pt>
                <c:pt idx="14">
                  <c:v>0.83567810031495815</c:v>
                </c:pt>
                <c:pt idx="15">
                  <c:v>0.76147365893672769</c:v>
                </c:pt>
                <c:pt idx="16">
                  <c:v>0.68339489409983489</c:v>
                </c:pt>
                <c:pt idx="17">
                  <c:v>0.68515667348212261</c:v>
                </c:pt>
                <c:pt idx="18">
                  <c:v>0.65437589791656681</c:v>
                </c:pt>
                <c:pt idx="19">
                  <c:v>0.65634099521151668</c:v>
                </c:pt>
                <c:pt idx="20">
                  <c:v>0.65457702806932516</c:v>
                </c:pt>
                <c:pt idx="21">
                  <c:v>0.67828947143777318</c:v>
                </c:pt>
                <c:pt idx="22">
                  <c:v>0.77856491513073145</c:v>
                </c:pt>
                <c:pt idx="23">
                  <c:v>0.74126658639331477</c:v>
                </c:pt>
                <c:pt idx="24">
                  <c:v>0.76795796148512996</c:v>
                </c:pt>
                <c:pt idx="25">
                  <c:v>0.70813091337971334</c:v>
                </c:pt>
                <c:pt idx="26">
                  <c:v>0.77686798228787957</c:v>
                </c:pt>
                <c:pt idx="27">
                  <c:v>0.76997427138891716</c:v>
                </c:pt>
                <c:pt idx="28">
                  <c:v>0.7989404642814868</c:v>
                </c:pt>
                <c:pt idx="29">
                  <c:v>0.76459313128385853</c:v>
                </c:pt>
                <c:pt idx="30">
                  <c:v>0.72835250332084378</c:v>
                </c:pt>
                <c:pt idx="31">
                  <c:v>0.8342330897411121</c:v>
                </c:pt>
                <c:pt idx="32">
                  <c:v>0.83884014369797644</c:v>
                </c:pt>
                <c:pt idx="33">
                  <c:v>0.86352034360195074</c:v>
                </c:pt>
                <c:pt idx="34">
                  <c:v>0.8612458109832738</c:v>
                </c:pt>
                <c:pt idx="35">
                  <c:v>0.86983757243908089</c:v>
                </c:pt>
                <c:pt idx="36">
                  <c:v>0.90370662410974933</c:v>
                </c:pt>
                <c:pt idx="37">
                  <c:v>0.88219717690370714</c:v>
                </c:pt>
                <c:pt idx="38">
                  <c:v>0.90889650717261405</c:v>
                </c:pt>
                <c:pt idx="39">
                  <c:v>0.91571092301113999</c:v>
                </c:pt>
                <c:pt idx="40">
                  <c:v>0.84343733203528548</c:v>
                </c:pt>
                <c:pt idx="41">
                  <c:v>0.97934919072569038</c:v>
                </c:pt>
                <c:pt idx="42">
                  <c:v>0.93988320180005913</c:v>
                </c:pt>
                <c:pt idx="43">
                  <c:v>1.0311523490896941</c:v>
                </c:pt>
                <c:pt idx="44">
                  <c:v>1.030199911197581</c:v>
                </c:pt>
                <c:pt idx="45">
                  <c:v>1.1129226780028132</c:v>
                </c:pt>
                <c:pt idx="46">
                  <c:v>1.1313335114060852</c:v>
                </c:pt>
                <c:pt idx="47">
                  <c:v>1.1475729773925858</c:v>
                </c:pt>
                <c:pt idx="48">
                  <c:v>1.1911917381054054</c:v>
                </c:pt>
                <c:pt idx="49">
                  <c:v>1.2097012246095309</c:v>
                </c:pt>
                <c:pt idx="50">
                  <c:v>1.2713361026154195</c:v>
                </c:pt>
                <c:pt idx="51">
                  <c:v>1.3245211424981149</c:v>
                </c:pt>
                <c:pt idx="52">
                  <c:v>1.3201509114213152</c:v>
                </c:pt>
                <c:pt idx="53">
                  <c:v>1.3196899957661772</c:v>
                </c:pt>
                <c:pt idx="54">
                  <c:v>1.406277279400848</c:v>
                </c:pt>
                <c:pt idx="55">
                  <c:v>1.459857565559127</c:v>
                </c:pt>
                <c:pt idx="56">
                  <c:v>1.450309760864636</c:v>
                </c:pt>
                <c:pt idx="57">
                  <c:v>1.4639750213861886</c:v>
                </c:pt>
                <c:pt idx="58">
                  <c:v>1.2874853319786326</c:v>
                </c:pt>
                <c:pt idx="59">
                  <c:v>1.1218982587050348</c:v>
                </c:pt>
                <c:pt idx="60">
                  <c:v>1.0132428659707711</c:v>
                </c:pt>
                <c:pt idx="61">
                  <c:v>0.80365334267596322</c:v>
                </c:pt>
                <c:pt idx="62">
                  <c:v>0.79574464071384865</c:v>
                </c:pt>
                <c:pt idx="63">
                  <c:v>0.79670898521688338</c:v>
                </c:pt>
                <c:pt idx="64">
                  <c:v>0.74801567659877799</c:v>
                </c:pt>
                <c:pt idx="65">
                  <c:v>0.73300348644461277</c:v>
                </c:pt>
                <c:pt idx="66">
                  <c:v>0.73477967065895722</c:v>
                </c:pt>
                <c:pt idx="67">
                  <c:v>0.68914697208003339</c:v>
                </c:pt>
                <c:pt idx="68">
                  <c:v>0.66075191935714672</c:v>
                </c:pt>
                <c:pt idx="69">
                  <c:v>0.65137756221228404</c:v>
                </c:pt>
                <c:pt idx="70">
                  <c:v>0.63668053155611071</c:v>
                </c:pt>
                <c:pt idx="71">
                  <c:v>0.59787630073065179</c:v>
                </c:pt>
                <c:pt idx="72">
                  <c:v>0.59280410846805909</c:v>
                </c:pt>
                <c:pt idx="73">
                  <c:v>0.60096437671388858</c:v>
                </c:pt>
                <c:pt idx="74">
                  <c:v>0.58526544176718953</c:v>
                </c:pt>
                <c:pt idx="75">
                  <c:v>0.59006538514377449</c:v>
                </c:pt>
                <c:pt idx="76">
                  <c:v>0.58717512906490066</c:v>
                </c:pt>
                <c:pt idx="77">
                  <c:v>0.5816153953391705</c:v>
                </c:pt>
                <c:pt idx="78">
                  <c:v>0.59102071028711911</c:v>
                </c:pt>
                <c:pt idx="79">
                  <c:v>0.5930083018527551</c:v>
                </c:pt>
                <c:pt idx="80">
                  <c:v>0.56557435257237421</c:v>
                </c:pt>
                <c:pt idx="81">
                  <c:v>0.61008834696301495</c:v>
                </c:pt>
                <c:pt idx="82">
                  <c:v>0.61095260899776782</c:v>
                </c:pt>
                <c:pt idx="83">
                  <c:v>0.60198429343904802</c:v>
                </c:pt>
                <c:pt idx="84">
                  <c:v>0.61213423238209896</c:v>
                </c:pt>
                <c:pt idx="85">
                  <c:v>0.61036803550692109</c:v>
                </c:pt>
                <c:pt idx="86">
                  <c:v>0.61642597249691078</c:v>
                </c:pt>
                <c:pt idx="87">
                  <c:v>0.61580434232549774</c:v>
                </c:pt>
                <c:pt idx="88">
                  <c:v>0.61375664645829686</c:v>
                </c:pt>
                <c:pt idx="89">
                  <c:v>0.627426583767423</c:v>
                </c:pt>
                <c:pt idx="90">
                  <c:v>0.62563030212899517</c:v>
                </c:pt>
                <c:pt idx="91">
                  <c:v>0.62285497912446108</c:v>
                </c:pt>
                <c:pt idx="92">
                  <c:v>0.61904863517276909</c:v>
                </c:pt>
                <c:pt idx="93">
                  <c:v>0.61758350822672281</c:v>
                </c:pt>
                <c:pt idx="94">
                  <c:v>0.59759759009203672</c:v>
                </c:pt>
                <c:pt idx="95">
                  <c:v>0.60894342887308284</c:v>
                </c:pt>
                <c:pt idx="96">
                  <c:v>0.62471396917706135</c:v>
                </c:pt>
                <c:pt idx="97">
                  <c:v>0.61997406870461769</c:v>
                </c:pt>
                <c:pt idx="98">
                  <c:v>0.62896810791804936</c:v>
                </c:pt>
                <c:pt idx="99">
                  <c:v>0.63647468615736857</c:v>
                </c:pt>
                <c:pt idx="100">
                  <c:v>0.63064340873852442</c:v>
                </c:pt>
                <c:pt idx="101">
                  <c:v>0.62964469186996541</c:v>
                </c:pt>
                <c:pt idx="102">
                  <c:v>0.61797804926626143</c:v>
                </c:pt>
                <c:pt idx="103">
                  <c:v>0.61555236635051336</c:v>
                </c:pt>
                <c:pt idx="104">
                  <c:v>0.62448672004446382</c:v>
                </c:pt>
                <c:pt idx="105">
                  <c:v>0.61519310342425004</c:v>
                </c:pt>
                <c:pt idx="106">
                  <c:v>0.58359885433610048</c:v>
                </c:pt>
                <c:pt idx="107">
                  <c:v>0.57367388748011261</c:v>
                </c:pt>
                <c:pt idx="108">
                  <c:v>0.53400927145462473</c:v>
                </c:pt>
                <c:pt idx="109">
                  <c:v>0.54277910136339791</c:v>
                </c:pt>
                <c:pt idx="110">
                  <c:v>0.5114312698664728</c:v>
                </c:pt>
                <c:pt idx="111">
                  <c:v>0.46954510070451388</c:v>
                </c:pt>
                <c:pt idx="112">
                  <c:v>0.46057506987600516</c:v>
                </c:pt>
                <c:pt idx="113">
                  <c:v>0.44331532141725061</c:v>
                </c:pt>
                <c:pt idx="114">
                  <c:v>0.42266825671473285</c:v>
                </c:pt>
                <c:pt idx="115">
                  <c:v>0.42032564720406224</c:v>
                </c:pt>
                <c:pt idx="116">
                  <c:v>0.40538985170855674</c:v>
                </c:pt>
                <c:pt idx="117">
                  <c:v>0.38974037268515205</c:v>
                </c:pt>
                <c:pt idx="118">
                  <c:v>0.38198558195174237</c:v>
                </c:pt>
                <c:pt idx="119">
                  <c:v>0.36279542427550382</c:v>
                </c:pt>
                <c:pt idx="120">
                  <c:v>0.3727749442081329</c:v>
                </c:pt>
                <c:pt idx="121">
                  <c:v>0.37350575419765208</c:v>
                </c:pt>
                <c:pt idx="122">
                  <c:v>0.36093422796667607</c:v>
                </c:pt>
                <c:pt idx="123">
                  <c:v>0.35244498396847379</c:v>
                </c:pt>
                <c:pt idx="124">
                  <c:v>0.33628195005573414</c:v>
                </c:pt>
                <c:pt idx="125">
                  <c:v>0.33206859605102662</c:v>
                </c:pt>
                <c:pt idx="126">
                  <c:v>0.31130269342585004</c:v>
                </c:pt>
                <c:pt idx="127">
                  <c:v>0.29868991026748964</c:v>
                </c:pt>
                <c:pt idx="128">
                  <c:v>0.29372612892758432</c:v>
                </c:pt>
                <c:pt idx="129">
                  <c:v>0.28334053443412849</c:v>
                </c:pt>
                <c:pt idx="130">
                  <c:v>0.27235038064563549</c:v>
                </c:pt>
                <c:pt idx="131">
                  <c:v>0.26169932450031763</c:v>
                </c:pt>
                <c:pt idx="132">
                  <c:v>0.25440208717251522</c:v>
                </c:pt>
                <c:pt idx="133">
                  <c:v>0.25019119884470248</c:v>
                </c:pt>
                <c:pt idx="134">
                  <c:v>0.24160619283249862</c:v>
                </c:pt>
                <c:pt idx="135">
                  <c:v>0.23301605248761165</c:v>
                </c:pt>
                <c:pt idx="136">
                  <c:v>0.22834901840834287</c:v>
                </c:pt>
                <c:pt idx="137">
                  <c:v>0.21726293536573407</c:v>
                </c:pt>
                <c:pt idx="138">
                  <c:v>0.20733003313684006</c:v>
                </c:pt>
                <c:pt idx="139">
                  <c:v>0.20327396553149968</c:v>
                </c:pt>
                <c:pt idx="140">
                  <c:v>0.19872710933895102</c:v>
                </c:pt>
                <c:pt idx="141">
                  <c:v>0.19893884478676771</c:v>
                </c:pt>
                <c:pt idx="142">
                  <c:v>0.17569784319596465</c:v>
                </c:pt>
                <c:pt idx="143">
                  <c:v>0.18189889756230332</c:v>
                </c:pt>
                <c:pt idx="144">
                  <c:v>0.17031439534488016</c:v>
                </c:pt>
                <c:pt idx="145">
                  <c:v>0.16552618505400893</c:v>
                </c:pt>
                <c:pt idx="146">
                  <c:v>0.15624712773991384</c:v>
                </c:pt>
                <c:pt idx="147">
                  <c:v>0.15281784493159878</c:v>
                </c:pt>
                <c:pt idx="148">
                  <c:v>0.13103545469237726</c:v>
                </c:pt>
                <c:pt idx="149">
                  <c:v>0.12580730073990568</c:v>
                </c:pt>
                <c:pt idx="150">
                  <c:v>0.11649425075848645</c:v>
                </c:pt>
                <c:pt idx="151">
                  <c:v>0.11400198021641275</c:v>
                </c:pt>
                <c:pt idx="152">
                  <c:v>0.1097857928783751</c:v>
                </c:pt>
                <c:pt idx="153">
                  <c:v>0.10540245285456031</c:v>
                </c:pt>
                <c:pt idx="154">
                  <c:v>9.8493747643838669E-2</c:v>
                </c:pt>
                <c:pt idx="155">
                  <c:v>9.3038903504246498E-2</c:v>
                </c:pt>
                <c:pt idx="156">
                  <c:v>8.5765167443641793E-2</c:v>
                </c:pt>
                <c:pt idx="157">
                  <c:v>8.4482913107640639E-2</c:v>
                </c:pt>
                <c:pt idx="158">
                  <c:v>8.2602643558655708E-2</c:v>
                </c:pt>
                <c:pt idx="159">
                  <c:v>8.2018963236339004E-2</c:v>
                </c:pt>
                <c:pt idx="160">
                  <c:v>8.180742659704314E-2</c:v>
                </c:pt>
                <c:pt idx="161">
                  <c:v>8.2962680787741966E-2</c:v>
                </c:pt>
                <c:pt idx="162">
                  <c:v>8.1738616891545171E-2</c:v>
                </c:pt>
                <c:pt idx="163">
                  <c:v>8.2201064704554377E-2</c:v>
                </c:pt>
                <c:pt idx="164">
                  <c:v>8.1956680507180107E-2</c:v>
                </c:pt>
                <c:pt idx="165">
                  <c:v>8.2340700305465669E-2</c:v>
                </c:pt>
                <c:pt idx="166">
                  <c:v>7.833849945091817E-2</c:v>
                </c:pt>
                <c:pt idx="167">
                  <c:v>7.5127565654342796E-2</c:v>
                </c:pt>
                <c:pt idx="168">
                  <c:v>8.715286878668746E-2</c:v>
                </c:pt>
                <c:pt idx="169">
                  <c:v>8.9689017216828093E-2</c:v>
                </c:pt>
                <c:pt idx="170">
                  <c:v>9.3486023355450074E-2</c:v>
                </c:pt>
                <c:pt idx="171">
                  <c:v>9.7935344764516583E-2</c:v>
                </c:pt>
                <c:pt idx="172">
                  <c:v>9.9808240525524922E-2</c:v>
                </c:pt>
                <c:pt idx="173">
                  <c:v>0.10240564047029473</c:v>
                </c:pt>
                <c:pt idx="174">
                  <c:v>0.10327712693797107</c:v>
                </c:pt>
                <c:pt idx="175">
                  <c:v>0.11339318853906016</c:v>
                </c:pt>
                <c:pt idx="176">
                  <c:v>0.12598580537691531</c:v>
                </c:pt>
                <c:pt idx="177">
                  <c:v>0.14019712594719022</c:v>
                </c:pt>
                <c:pt idx="178">
                  <c:v>0.16200316712661589</c:v>
                </c:pt>
                <c:pt idx="179">
                  <c:v>0.15860452516526788</c:v>
                </c:pt>
              </c:numCache>
            </c:numRef>
          </c:val>
          <c:smooth val="0"/>
          <c:extLst>
            <c:ext xmlns:c16="http://schemas.microsoft.com/office/drawing/2014/chart" uri="{C3380CC4-5D6E-409C-BE32-E72D297353CC}">
              <c16:uniqueId val="{00000006-8BC3-4157-AAFD-E7841A16168D}"/>
            </c:ext>
          </c:extLst>
        </c:ser>
        <c:ser>
          <c:idx val="5"/>
          <c:order val="5"/>
          <c:tx>
            <c:strRef>
              <c:f>'Graf III.11'!$P$4</c:f>
              <c:strCache>
                <c:ptCount val="1"/>
                <c:pt idx="0">
                  <c:v>2T repo sazba</c:v>
                </c:pt>
              </c:strCache>
            </c:strRef>
          </c:tx>
          <c:spPr>
            <a:ln w="25400">
              <a:solidFill>
                <a:srgbClr val="FFC000"/>
              </a:solidFill>
              <a:prstDash val="sysDash"/>
            </a:ln>
          </c:spPr>
          <c:marker>
            <c:symbol val="none"/>
          </c:marker>
          <c:val>
            <c:numRef>
              <c:f>'Graf III.11'!$P$5:$P$184</c:f>
              <c:numCache>
                <c:formatCode>0.00</c:formatCode>
                <c:ptCount val="180"/>
                <c:pt idx="0">
                  <c:v>2</c:v>
                </c:pt>
                <c:pt idx="1">
                  <c:v>2</c:v>
                </c:pt>
                <c:pt idx="2">
                  <c:v>2</c:v>
                </c:pt>
                <c:pt idx="3">
                  <c:v>2</c:v>
                </c:pt>
                <c:pt idx="4">
                  <c:v>2</c:v>
                </c:pt>
                <c:pt idx="5">
                  <c:v>2.25</c:v>
                </c:pt>
                <c:pt idx="6">
                  <c:v>2.25</c:v>
                </c:pt>
                <c:pt idx="7">
                  <c:v>2.5</c:v>
                </c:pt>
                <c:pt idx="8">
                  <c:v>2.5</c:v>
                </c:pt>
                <c:pt idx="9">
                  <c:v>2.5</c:v>
                </c:pt>
                <c:pt idx="10">
                  <c:v>2.5</c:v>
                </c:pt>
                <c:pt idx="11">
                  <c:v>2.5</c:v>
                </c:pt>
                <c:pt idx="12">
                  <c:v>2.25</c:v>
                </c:pt>
                <c:pt idx="13">
                  <c:v>2.25</c:v>
                </c:pt>
                <c:pt idx="14">
                  <c:v>2.25</c:v>
                </c:pt>
                <c:pt idx="15">
                  <c:v>1.75</c:v>
                </c:pt>
                <c:pt idx="16">
                  <c:v>1.75</c:v>
                </c:pt>
                <c:pt idx="17">
                  <c:v>1.75</c:v>
                </c:pt>
                <c:pt idx="18">
                  <c:v>1.75</c:v>
                </c:pt>
                <c:pt idx="19">
                  <c:v>1.75</c:v>
                </c:pt>
                <c:pt idx="20">
                  <c:v>1.75</c:v>
                </c:pt>
                <c:pt idx="21">
                  <c:v>2</c:v>
                </c:pt>
                <c:pt idx="22">
                  <c:v>2</c:v>
                </c:pt>
                <c:pt idx="23">
                  <c:v>2</c:v>
                </c:pt>
                <c:pt idx="24">
                  <c:v>2</c:v>
                </c:pt>
                <c:pt idx="25">
                  <c:v>2</c:v>
                </c:pt>
                <c:pt idx="26">
                  <c:v>2</c:v>
                </c:pt>
                <c:pt idx="27">
                  <c:v>2</c:v>
                </c:pt>
                <c:pt idx="28">
                  <c:v>2</c:v>
                </c:pt>
                <c:pt idx="29">
                  <c:v>2</c:v>
                </c:pt>
                <c:pt idx="30">
                  <c:v>2.25</c:v>
                </c:pt>
                <c:pt idx="31">
                  <c:v>2.25</c:v>
                </c:pt>
                <c:pt idx="32">
                  <c:v>2.5</c:v>
                </c:pt>
                <c:pt idx="33">
                  <c:v>2.5</c:v>
                </c:pt>
                <c:pt idx="34">
                  <c:v>2.5</c:v>
                </c:pt>
                <c:pt idx="35">
                  <c:v>2.5</c:v>
                </c:pt>
                <c:pt idx="36">
                  <c:v>2.5</c:v>
                </c:pt>
                <c:pt idx="37">
                  <c:v>2.5</c:v>
                </c:pt>
                <c:pt idx="38">
                  <c:v>2.5</c:v>
                </c:pt>
                <c:pt idx="39">
                  <c:v>2.5</c:v>
                </c:pt>
                <c:pt idx="40">
                  <c:v>2.5</c:v>
                </c:pt>
                <c:pt idx="41">
                  <c:v>2.75</c:v>
                </c:pt>
                <c:pt idx="42">
                  <c:v>3</c:v>
                </c:pt>
                <c:pt idx="43">
                  <c:v>3.25</c:v>
                </c:pt>
                <c:pt idx="44">
                  <c:v>3.25</c:v>
                </c:pt>
                <c:pt idx="45">
                  <c:v>3.25</c:v>
                </c:pt>
                <c:pt idx="46">
                  <c:v>3.5</c:v>
                </c:pt>
                <c:pt idx="47">
                  <c:v>3.5</c:v>
                </c:pt>
                <c:pt idx="48">
                  <c:v>3.5</c:v>
                </c:pt>
                <c:pt idx="49">
                  <c:v>3.75</c:v>
                </c:pt>
                <c:pt idx="50">
                  <c:v>3.75</c:v>
                </c:pt>
                <c:pt idx="51">
                  <c:v>3.75</c:v>
                </c:pt>
                <c:pt idx="52">
                  <c:v>3.75</c:v>
                </c:pt>
                <c:pt idx="53">
                  <c:v>3.75</c:v>
                </c:pt>
                <c:pt idx="54">
                  <c:v>3.75</c:v>
                </c:pt>
                <c:pt idx="55">
                  <c:v>3.5</c:v>
                </c:pt>
                <c:pt idx="56">
                  <c:v>3.5</c:v>
                </c:pt>
                <c:pt idx="57">
                  <c:v>3.5</c:v>
                </c:pt>
                <c:pt idx="58">
                  <c:v>2.75</c:v>
                </c:pt>
                <c:pt idx="59">
                  <c:v>2.25</c:v>
                </c:pt>
                <c:pt idx="60">
                  <c:v>2.25</c:v>
                </c:pt>
                <c:pt idx="61">
                  <c:v>1.75</c:v>
                </c:pt>
                <c:pt idx="62">
                  <c:v>1.75</c:v>
                </c:pt>
                <c:pt idx="63">
                  <c:v>1.75</c:v>
                </c:pt>
                <c:pt idx="64">
                  <c:v>1.5</c:v>
                </c:pt>
                <c:pt idx="65">
                  <c:v>1.5</c:v>
                </c:pt>
                <c:pt idx="66">
                  <c:v>1.5</c:v>
                </c:pt>
                <c:pt idx="67">
                  <c:v>1.25</c:v>
                </c:pt>
                <c:pt idx="68">
                  <c:v>1.25</c:v>
                </c:pt>
                <c:pt idx="69">
                  <c:v>1.25</c:v>
                </c:pt>
                <c:pt idx="70">
                  <c:v>1.25</c:v>
                </c:pt>
                <c:pt idx="71">
                  <c:v>1</c:v>
                </c:pt>
                <c:pt idx="72">
                  <c:v>1</c:v>
                </c:pt>
                <c:pt idx="73">
                  <c:v>1</c:v>
                </c:pt>
                <c:pt idx="74">
                  <c:v>1</c:v>
                </c:pt>
                <c:pt idx="75">
                  <c:v>1</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0.5</c:v>
                </c:pt>
                <c:pt idx="102">
                  <c:v>0.5</c:v>
                </c:pt>
                <c:pt idx="103">
                  <c:v>0.5</c:v>
                </c:pt>
                <c:pt idx="104">
                  <c:v>0.5</c:v>
                </c:pt>
                <c:pt idx="105">
                  <c:v>0.25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0.05</c:v>
                </c:pt>
                <c:pt idx="121">
                  <c:v>0.05</c:v>
                </c:pt>
                <c:pt idx="122">
                  <c:v>0.05</c:v>
                </c:pt>
                <c:pt idx="123">
                  <c:v>0.05</c:v>
                </c:pt>
                <c:pt idx="124">
                  <c:v>0.05</c:v>
                </c:pt>
                <c:pt idx="125">
                  <c:v>0.05</c:v>
                </c:pt>
                <c:pt idx="126">
                  <c:v>0.05</c:v>
                </c:pt>
                <c:pt idx="127">
                  <c:v>0.05</c:v>
                </c:pt>
                <c:pt idx="128">
                  <c:v>0.05</c:v>
                </c:pt>
                <c:pt idx="129">
                  <c:v>0.05</c:v>
                </c:pt>
                <c:pt idx="130">
                  <c:v>0.05</c:v>
                </c:pt>
                <c:pt idx="131">
                  <c:v>0.05</c:v>
                </c:pt>
                <c:pt idx="132">
                  <c:v>0.05</c:v>
                </c:pt>
                <c:pt idx="133">
                  <c:v>0.05</c:v>
                </c:pt>
                <c:pt idx="134">
                  <c:v>0.05</c:v>
                </c:pt>
                <c:pt idx="135">
                  <c:v>0.05</c:v>
                </c:pt>
                <c:pt idx="136">
                  <c:v>0.05</c:v>
                </c:pt>
                <c:pt idx="137">
                  <c:v>0.05</c:v>
                </c:pt>
                <c:pt idx="138">
                  <c:v>0.05</c:v>
                </c:pt>
                <c:pt idx="139">
                  <c:v>0.05</c:v>
                </c:pt>
                <c:pt idx="140">
                  <c:v>0.05</c:v>
                </c:pt>
                <c:pt idx="141">
                  <c:v>0.05</c:v>
                </c:pt>
                <c:pt idx="142">
                  <c:v>0.05</c:v>
                </c:pt>
                <c:pt idx="143">
                  <c:v>0.05</c:v>
                </c:pt>
                <c:pt idx="144">
                  <c:v>0.05</c:v>
                </c:pt>
                <c:pt idx="145">
                  <c:v>0.05</c:v>
                </c:pt>
                <c:pt idx="146">
                  <c:v>0.05</c:v>
                </c:pt>
                <c:pt idx="147">
                  <c:v>0.05</c:v>
                </c:pt>
                <c:pt idx="148">
                  <c:v>0.05</c:v>
                </c:pt>
                <c:pt idx="149">
                  <c:v>0.05</c:v>
                </c:pt>
                <c:pt idx="150">
                  <c:v>0.05</c:v>
                </c:pt>
                <c:pt idx="151">
                  <c:v>0.05</c:v>
                </c:pt>
                <c:pt idx="152">
                  <c:v>0.05</c:v>
                </c:pt>
                <c:pt idx="153">
                  <c:v>0.05</c:v>
                </c:pt>
                <c:pt idx="154">
                  <c:v>0.05</c:v>
                </c:pt>
                <c:pt idx="155">
                  <c:v>0.05</c:v>
                </c:pt>
                <c:pt idx="156">
                  <c:v>0.05</c:v>
                </c:pt>
                <c:pt idx="157">
                  <c:v>0.05</c:v>
                </c:pt>
                <c:pt idx="158">
                  <c:v>0.05</c:v>
                </c:pt>
                <c:pt idx="159">
                  <c:v>0.05</c:v>
                </c:pt>
                <c:pt idx="160">
                  <c:v>0.05</c:v>
                </c:pt>
                <c:pt idx="161">
                  <c:v>0.05</c:v>
                </c:pt>
                <c:pt idx="162">
                  <c:v>0.05</c:v>
                </c:pt>
                <c:pt idx="163">
                  <c:v>0.25</c:v>
                </c:pt>
                <c:pt idx="164">
                  <c:v>0.25</c:v>
                </c:pt>
                <c:pt idx="165">
                  <c:v>0.25</c:v>
                </c:pt>
                <c:pt idx="166">
                  <c:v>0.5</c:v>
                </c:pt>
                <c:pt idx="167">
                  <c:v>0.5</c:v>
                </c:pt>
                <c:pt idx="168">
                  <c:v>0.5</c:v>
                </c:pt>
                <c:pt idx="169">
                  <c:v>0.75</c:v>
                </c:pt>
                <c:pt idx="170">
                  <c:v>0.75</c:v>
                </c:pt>
                <c:pt idx="171">
                  <c:v>0.75</c:v>
                </c:pt>
                <c:pt idx="172">
                  <c:v>0.75</c:v>
                </c:pt>
                <c:pt idx="173">
                  <c:v>1</c:v>
                </c:pt>
                <c:pt idx="174">
                  <c:v>1</c:v>
                </c:pt>
                <c:pt idx="175">
                  <c:v>1.25</c:v>
                </c:pt>
                <c:pt idx="176">
                  <c:v>1.5</c:v>
                </c:pt>
                <c:pt idx="177">
                  <c:v>1.5</c:v>
                </c:pt>
                <c:pt idx="178">
                  <c:v>1.75</c:v>
                </c:pt>
                <c:pt idx="179">
                  <c:v>1.75</c:v>
                </c:pt>
              </c:numCache>
            </c:numRef>
          </c:val>
          <c:smooth val="0"/>
          <c:extLst>
            <c:ext xmlns:c16="http://schemas.microsoft.com/office/drawing/2014/chart" uri="{C3380CC4-5D6E-409C-BE32-E72D297353CC}">
              <c16:uniqueId val="{00000007-8BC3-4157-AAFD-E7841A16168D}"/>
            </c:ext>
          </c:extLst>
        </c:ser>
        <c:dLbls>
          <c:showLegendKey val="0"/>
          <c:showVal val="0"/>
          <c:showCatName val="0"/>
          <c:showSerName val="0"/>
          <c:showPercent val="0"/>
          <c:showBubbleSize val="0"/>
        </c:dLbls>
        <c:marker val="1"/>
        <c:smooth val="0"/>
        <c:axId val="148220544"/>
        <c:axId val="148238720"/>
      </c:lineChart>
      <c:lineChart>
        <c:grouping val="standard"/>
        <c:varyColors val="0"/>
        <c:ser>
          <c:idx val="0"/>
          <c:order val="0"/>
          <c:tx>
            <c:strRef>
              <c:f>'Graf III.11'!$K$4</c:f>
              <c:strCache>
                <c:ptCount val="1"/>
                <c:pt idx="0">
                  <c:v>Domácnosti na spotřebu (pravá osa)</c:v>
                </c:pt>
              </c:strCache>
            </c:strRef>
          </c:tx>
          <c:spPr>
            <a:ln w="25400">
              <a:solidFill>
                <a:srgbClr val="4085C6"/>
              </a:solidFill>
              <a:prstDash val="solid"/>
            </a:ln>
          </c:spPr>
          <c:marker>
            <c:symbol val="none"/>
          </c:marker>
          <c:dLbls>
            <c:dLbl>
              <c:idx val="180"/>
              <c:layout>
                <c:manualLayout>
                  <c:x val="-0.11931368143114539"/>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BC3-4157-AAFD-E7841A16168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III.11'!$K$5:$K$185</c:f>
              <c:numCache>
                <c:formatCode>0.00</c:formatCode>
                <c:ptCount val="181"/>
                <c:pt idx="0">
                  <c:v>13.750369936100038</c:v>
                </c:pt>
                <c:pt idx="1">
                  <c:v>14.220887073938677</c:v>
                </c:pt>
                <c:pt idx="2">
                  <c:v>14.241073508705838</c:v>
                </c:pt>
                <c:pt idx="3">
                  <c:v>13.712934299954734</c:v>
                </c:pt>
                <c:pt idx="4">
                  <c:v>13.888974837501431</c:v>
                </c:pt>
                <c:pt idx="5">
                  <c:v>14.063933968501335</c:v>
                </c:pt>
                <c:pt idx="6">
                  <c:v>14.028275586953811</c:v>
                </c:pt>
                <c:pt idx="7">
                  <c:v>14.347603461182882</c:v>
                </c:pt>
                <c:pt idx="8">
                  <c:v>13.631995409807795</c:v>
                </c:pt>
                <c:pt idx="9">
                  <c:v>13.439486074338351</c:v>
                </c:pt>
                <c:pt idx="10">
                  <c:v>12.973965199065713</c:v>
                </c:pt>
                <c:pt idx="11">
                  <c:v>13.499071291468416</c:v>
                </c:pt>
                <c:pt idx="12">
                  <c:v>13.808519547202366</c:v>
                </c:pt>
                <c:pt idx="13">
                  <c:v>12.876150043239779</c:v>
                </c:pt>
                <c:pt idx="14">
                  <c:v>12.23168768221281</c:v>
                </c:pt>
                <c:pt idx="15">
                  <c:v>11.142187683377186</c:v>
                </c:pt>
                <c:pt idx="16">
                  <c:v>10.546970457495128</c:v>
                </c:pt>
                <c:pt idx="17">
                  <c:v>12.895628559990865</c:v>
                </c:pt>
                <c:pt idx="18">
                  <c:v>12.781585252357463</c:v>
                </c:pt>
                <c:pt idx="19">
                  <c:v>12.446319987571387</c:v>
                </c:pt>
                <c:pt idx="20">
                  <c:v>12.776878684894118</c:v>
                </c:pt>
                <c:pt idx="21">
                  <c:v>12.360753422531838</c:v>
                </c:pt>
                <c:pt idx="22">
                  <c:v>11.919495190794889</c:v>
                </c:pt>
                <c:pt idx="23">
                  <c:v>11.776503532007986</c:v>
                </c:pt>
                <c:pt idx="24">
                  <c:v>12.154058607165455</c:v>
                </c:pt>
                <c:pt idx="25">
                  <c:v>12.096107215298842</c:v>
                </c:pt>
                <c:pt idx="26">
                  <c:v>11.781166574565397</c:v>
                </c:pt>
                <c:pt idx="27">
                  <c:v>11.844879231026965</c:v>
                </c:pt>
                <c:pt idx="28">
                  <c:v>11.630937738311658</c:v>
                </c:pt>
                <c:pt idx="29">
                  <c:v>11.820792016392375</c:v>
                </c:pt>
                <c:pt idx="30">
                  <c:v>11.976895922668612</c:v>
                </c:pt>
                <c:pt idx="31">
                  <c:v>11.581698917311474</c:v>
                </c:pt>
                <c:pt idx="32">
                  <c:v>11.557758011231314</c:v>
                </c:pt>
                <c:pt idx="33">
                  <c:v>11.848873379170456</c:v>
                </c:pt>
                <c:pt idx="34">
                  <c:v>11.952899475149399</c:v>
                </c:pt>
                <c:pt idx="35">
                  <c:v>11.99448218372361</c:v>
                </c:pt>
                <c:pt idx="36">
                  <c:v>12.150029756267447</c:v>
                </c:pt>
                <c:pt idx="37">
                  <c:v>11.258883844669613</c:v>
                </c:pt>
                <c:pt idx="38">
                  <c:v>11.041277051526388</c:v>
                </c:pt>
                <c:pt idx="39">
                  <c:v>10.710757202194284</c:v>
                </c:pt>
                <c:pt idx="40">
                  <c:v>10.964136619471207</c:v>
                </c:pt>
                <c:pt idx="41">
                  <c:v>11.018570879489467</c:v>
                </c:pt>
                <c:pt idx="42">
                  <c:v>11.228215532085068</c:v>
                </c:pt>
                <c:pt idx="43">
                  <c:v>11.499169324447049</c:v>
                </c:pt>
                <c:pt idx="44">
                  <c:v>11.417076253099662</c:v>
                </c:pt>
                <c:pt idx="45">
                  <c:v>11.537468831684379</c:v>
                </c:pt>
                <c:pt idx="46">
                  <c:v>11.866513574297569</c:v>
                </c:pt>
                <c:pt idx="47">
                  <c:v>11.789099327219425</c:v>
                </c:pt>
                <c:pt idx="48">
                  <c:v>12.141978673477825</c:v>
                </c:pt>
                <c:pt idx="49">
                  <c:v>11.812870323834733</c:v>
                </c:pt>
                <c:pt idx="50">
                  <c:v>12.148232711146198</c:v>
                </c:pt>
                <c:pt idx="51">
                  <c:v>12.074359784714698</c:v>
                </c:pt>
                <c:pt idx="52">
                  <c:v>12.08813084928078</c:v>
                </c:pt>
                <c:pt idx="53">
                  <c:v>11.858176395513457</c:v>
                </c:pt>
                <c:pt idx="54">
                  <c:v>12.127649359523707</c:v>
                </c:pt>
                <c:pt idx="55">
                  <c:v>12.02482365256132</c:v>
                </c:pt>
                <c:pt idx="56">
                  <c:v>12.080478483905907</c:v>
                </c:pt>
                <c:pt idx="57">
                  <c:v>12.21534239991221</c:v>
                </c:pt>
                <c:pt idx="58">
                  <c:v>12.506385980902621</c:v>
                </c:pt>
                <c:pt idx="59">
                  <c:v>12.242350569815844</c:v>
                </c:pt>
                <c:pt idx="60">
                  <c:v>12.962027891841279</c:v>
                </c:pt>
                <c:pt idx="61">
                  <c:v>13.247352112028688</c:v>
                </c:pt>
                <c:pt idx="62">
                  <c:v>13.09446781333318</c:v>
                </c:pt>
                <c:pt idx="63">
                  <c:v>12.908353243628051</c:v>
                </c:pt>
                <c:pt idx="64">
                  <c:v>12.89789831242855</c:v>
                </c:pt>
                <c:pt idx="65">
                  <c:v>12.861784552714731</c:v>
                </c:pt>
                <c:pt idx="66">
                  <c:v>13.237830866861175</c:v>
                </c:pt>
                <c:pt idx="67">
                  <c:v>13.286324655637074</c:v>
                </c:pt>
                <c:pt idx="68">
                  <c:v>13.418301378197048</c:v>
                </c:pt>
                <c:pt idx="69">
                  <c:v>13.879748854188083</c:v>
                </c:pt>
                <c:pt idx="70">
                  <c:v>13.839409729695751</c:v>
                </c:pt>
                <c:pt idx="71">
                  <c:v>13.69651551461838</c:v>
                </c:pt>
                <c:pt idx="72">
                  <c:v>13.952972986939436</c:v>
                </c:pt>
                <c:pt idx="73">
                  <c:v>14.054381754569413</c:v>
                </c:pt>
                <c:pt idx="74">
                  <c:v>14.14212853410011</c:v>
                </c:pt>
                <c:pt idx="75">
                  <c:v>13.826848269216818</c:v>
                </c:pt>
                <c:pt idx="76">
                  <c:v>13.782824870935098</c:v>
                </c:pt>
                <c:pt idx="77">
                  <c:v>13.860863469052321</c:v>
                </c:pt>
                <c:pt idx="78">
                  <c:v>13.849064445308009</c:v>
                </c:pt>
                <c:pt idx="79">
                  <c:v>14.079445092343258</c:v>
                </c:pt>
                <c:pt idx="80">
                  <c:v>14.098652351830584</c:v>
                </c:pt>
                <c:pt idx="81">
                  <c:v>13.907294574524194</c:v>
                </c:pt>
                <c:pt idx="82">
                  <c:v>14.053307199666573</c:v>
                </c:pt>
                <c:pt idx="83">
                  <c:v>13.447802445065619</c:v>
                </c:pt>
                <c:pt idx="84">
                  <c:v>13.702514542018836</c:v>
                </c:pt>
                <c:pt idx="85">
                  <c:v>13.904143319547133</c:v>
                </c:pt>
                <c:pt idx="86">
                  <c:v>13.619610102884984</c:v>
                </c:pt>
                <c:pt idx="87">
                  <c:v>13.323191860007833</c:v>
                </c:pt>
                <c:pt idx="88">
                  <c:v>13.216407737750888</c:v>
                </c:pt>
                <c:pt idx="89">
                  <c:v>13.141180170248022</c:v>
                </c:pt>
                <c:pt idx="90">
                  <c:v>13.078592300160796</c:v>
                </c:pt>
                <c:pt idx="91">
                  <c:v>13.139338346279711</c:v>
                </c:pt>
                <c:pt idx="92">
                  <c:v>13.174463995754831</c:v>
                </c:pt>
                <c:pt idx="93">
                  <c:v>13.362054344332918</c:v>
                </c:pt>
                <c:pt idx="94">
                  <c:v>13.264619751036209</c:v>
                </c:pt>
                <c:pt idx="95">
                  <c:v>12.968420573948045</c:v>
                </c:pt>
                <c:pt idx="96">
                  <c:v>13.393119877232776</c:v>
                </c:pt>
                <c:pt idx="97">
                  <c:v>13.592251428241976</c:v>
                </c:pt>
                <c:pt idx="98">
                  <c:v>13.375728099546903</c:v>
                </c:pt>
                <c:pt idx="99">
                  <c:v>13.587461330044958</c:v>
                </c:pt>
                <c:pt idx="100">
                  <c:v>13.505679980296485</c:v>
                </c:pt>
                <c:pt idx="101">
                  <c:v>13.463094328576792</c:v>
                </c:pt>
                <c:pt idx="102">
                  <c:v>13.836149294010633</c:v>
                </c:pt>
                <c:pt idx="103">
                  <c:v>13.913728570162974</c:v>
                </c:pt>
                <c:pt idx="104">
                  <c:v>13.511996968251541</c:v>
                </c:pt>
                <c:pt idx="105">
                  <c:v>13.441064175225755</c:v>
                </c:pt>
                <c:pt idx="106">
                  <c:v>14.106011087428135</c:v>
                </c:pt>
                <c:pt idx="107">
                  <c:v>14.013065166047957</c:v>
                </c:pt>
                <c:pt idx="108">
                  <c:v>14.125318421085638</c:v>
                </c:pt>
                <c:pt idx="109">
                  <c:v>14.567393811739807</c:v>
                </c:pt>
                <c:pt idx="110">
                  <c:v>14.379252949376662</c:v>
                </c:pt>
                <c:pt idx="111">
                  <c:v>14.160487671061404</c:v>
                </c:pt>
                <c:pt idx="112">
                  <c:v>14.046164618917796</c:v>
                </c:pt>
                <c:pt idx="113">
                  <c:v>13.554309485119894</c:v>
                </c:pt>
                <c:pt idx="114">
                  <c:v>13.672461840071151</c:v>
                </c:pt>
                <c:pt idx="115">
                  <c:v>13.629176621048785</c:v>
                </c:pt>
                <c:pt idx="116">
                  <c:v>13.616430822171415</c:v>
                </c:pt>
                <c:pt idx="117">
                  <c:v>13.735570564340788</c:v>
                </c:pt>
                <c:pt idx="118">
                  <c:v>14.006252496271665</c:v>
                </c:pt>
                <c:pt idx="119">
                  <c:v>13.69216348788953</c:v>
                </c:pt>
                <c:pt idx="120">
                  <c:v>13.690276043549838</c:v>
                </c:pt>
                <c:pt idx="121">
                  <c:v>13.806766269741813</c:v>
                </c:pt>
                <c:pt idx="122">
                  <c:v>13.898079452194889</c:v>
                </c:pt>
                <c:pt idx="123">
                  <c:v>14.145209137858764</c:v>
                </c:pt>
                <c:pt idx="124">
                  <c:v>13.888400639141576</c:v>
                </c:pt>
                <c:pt idx="125">
                  <c:v>13.733870390242014</c:v>
                </c:pt>
                <c:pt idx="126">
                  <c:v>13.835267291179662</c:v>
                </c:pt>
                <c:pt idx="127">
                  <c:v>13.714226199435341</c:v>
                </c:pt>
                <c:pt idx="128">
                  <c:v>13.491805101487035</c:v>
                </c:pt>
                <c:pt idx="129">
                  <c:v>13.52517354396058</c:v>
                </c:pt>
                <c:pt idx="130">
                  <c:v>13.796409121290138</c:v>
                </c:pt>
                <c:pt idx="131">
                  <c:v>13.746607267791111</c:v>
                </c:pt>
                <c:pt idx="132">
                  <c:v>13.019714001216942</c:v>
                </c:pt>
                <c:pt idx="133">
                  <c:v>12.982908487477305</c:v>
                </c:pt>
                <c:pt idx="134">
                  <c:v>12.858185762724444</c:v>
                </c:pt>
                <c:pt idx="135">
                  <c:v>12.653722581380226</c:v>
                </c:pt>
                <c:pt idx="136">
                  <c:v>12.348701761073926</c:v>
                </c:pt>
                <c:pt idx="137">
                  <c:v>12.347570504402757</c:v>
                </c:pt>
                <c:pt idx="138">
                  <c:v>12.370487268585057</c:v>
                </c:pt>
                <c:pt idx="139">
                  <c:v>12.401777708869194</c:v>
                </c:pt>
                <c:pt idx="140">
                  <c:v>11.910095787839509</c:v>
                </c:pt>
                <c:pt idx="141">
                  <c:v>12.02143356086339</c:v>
                </c:pt>
                <c:pt idx="142">
                  <c:v>11.860904195320071</c:v>
                </c:pt>
                <c:pt idx="143">
                  <c:v>11.510746332700872</c:v>
                </c:pt>
                <c:pt idx="144">
                  <c:v>11.580049592792404</c:v>
                </c:pt>
                <c:pt idx="145">
                  <c:v>11.275393379223047</c:v>
                </c:pt>
                <c:pt idx="146">
                  <c:v>10.869483946926463</c:v>
                </c:pt>
                <c:pt idx="147">
                  <c:v>10.798480031677267</c:v>
                </c:pt>
                <c:pt idx="148">
                  <c:v>10.588447766694227</c:v>
                </c:pt>
                <c:pt idx="149">
                  <c:v>10.550078616067928</c:v>
                </c:pt>
                <c:pt idx="150">
                  <c:v>10.683153914083256</c:v>
                </c:pt>
                <c:pt idx="151">
                  <c:v>10.506446058077483</c:v>
                </c:pt>
                <c:pt idx="152">
                  <c:v>10.360429139016484</c:v>
                </c:pt>
                <c:pt idx="153">
                  <c:v>10.297595695043407</c:v>
                </c:pt>
                <c:pt idx="154">
                  <c:v>10.075888667091309</c:v>
                </c:pt>
                <c:pt idx="155">
                  <c:v>9.9839712860823084</c:v>
                </c:pt>
                <c:pt idx="156">
                  <c:v>10.2461472324298</c:v>
                </c:pt>
                <c:pt idx="157">
                  <c:v>9.5626571751105338</c:v>
                </c:pt>
                <c:pt idx="158">
                  <c:v>9.3360787030201067</c:v>
                </c:pt>
                <c:pt idx="159">
                  <c:v>9.1906215814734349</c:v>
                </c:pt>
                <c:pt idx="160">
                  <c:v>9.2969175162636546</c:v>
                </c:pt>
                <c:pt idx="161">
                  <c:v>9.233164236206699</c:v>
                </c:pt>
                <c:pt idx="162">
                  <c:v>9.3780951996601143</c:v>
                </c:pt>
                <c:pt idx="163">
                  <c:v>9.3364852843089672</c:v>
                </c:pt>
                <c:pt idx="164">
                  <c:v>9.2061267577175538</c:v>
                </c:pt>
                <c:pt idx="165">
                  <c:v>8.9286020224554061</c:v>
                </c:pt>
                <c:pt idx="166">
                  <c:v>8.6490594642375154</c:v>
                </c:pt>
                <c:pt idx="167">
                  <c:v>8.6221259153235241</c:v>
                </c:pt>
                <c:pt idx="168">
                  <c:v>8.7632382881531043</c:v>
                </c:pt>
                <c:pt idx="169">
                  <c:v>8.6454786006708773</c:v>
                </c:pt>
                <c:pt idx="170">
                  <c:v>8.376533000539176</c:v>
                </c:pt>
                <c:pt idx="171">
                  <c:v>8.4727869701192926</c:v>
                </c:pt>
                <c:pt idx="172">
                  <c:v>8.3938233570182383</c:v>
                </c:pt>
                <c:pt idx="173">
                  <c:v>8.4465873431898153</c:v>
                </c:pt>
                <c:pt idx="174">
                  <c:v>8.6125893078225868</c:v>
                </c:pt>
                <c:pt idx="175">
                  <c:v>8.3575498209102701</c:v>
                </c:pt>
                <c:pt idx="176">
                  <c:v>8.4055804732959327</c:v>
                </c:pt>
                <c:pt idx="177">
                  <c:v>8.3019598842342273</c:v>
                </c:pt>
                <c:pt idx="178">
                  <c:v>8.3938411325592011</c:v>
                </c:pt>
                <c:pt idx="179">
                  <c:v>8.4686185766092628</c:v>
                </c:pt>
                <c:pt idx="180">
                  <c:v>8.31057531003656</c:v>
                </c:pt>
              </c:numCache>
            </c:numRef>
          </c:val>
          <c:smooth val="0"/>
          <c:extLst>
            <c:ext xmlns:c16="http://schemas.microsoft.com/office/drawing/2014/chart" uri="{C3380CC4-5D6E-409C-BE32-E72D297353CC}">
              <c16:uniqueId val="{00000009-8BC3-4157-AAFD-E7841A16168D}"/>
            </c:ext>
          </c:extLst>
        </c:ser>
        <c:dLbls>
          <c:showLegendKey val="0"/>
          <c:showVal val="0"/>
          <c:showCatName val="0"/>
          <c:showSerName val="0"/>
          <c:showPercent val="0"/>
          <c:showBubbleSize val="0"/>
        </c:dLbls>
        <c:marker val="1"/>
        <c:smooth val="0"/>
        <c:axId val="148240256"/>
        <c:axId val="148241792"/>
      </c:lineChart>
      <c:dateAx>
        <c:axId val="148220544"/>
        <c:scaling>
          <c:orientation val="minMax"/>
          <c:max val="43465"/>
          <c:min val="39813"/>
        </c:scaling>
        <c:delete val="0"/>
        <c:axPos val="b"/>
        <c:numFmt formatCode="mm\/yy" sourceLinked="0"/>
        <c:majorTickMark val="none"/>
        <c:minorTickMark val="none"/>
        <c:tickLblPos val="low"/>
        <c:spPr>
          <a:ln w="3175">
            <a:solidFill>
              <a:srgbClr val="000000"/>
            </a:solidFill>
            <a:prstDash val="solid"/>
          </a:ln>
        </c:spPr>
        <c:txPr>
          <a:bodyPr rot="0" vert="horz"/>
          <a:lstStyle/>
          <a:p>
            <a:pPr>
              <a:defRPr/>
            </a:pPr>
            <a:endParaRPr lang="cs-CZ"/>
          </a:p>
        </c:txPr>
        <c:crossAx val="148238720"/>
        <c:crosses val="autoZero"/>
        <c:auto val="1"/>
        <c:lblOffset val="100"/>
        <c:baseTimeUnit val="months"/>
        <c:majorUnit val="2"/>
        <c:majorTimeUnit val="years"/>
        <c:minorUnit val="6"/>
        <c:minorTimeUnit val="months"/>
      </c:dateAx>
      <c:valAx>
        <c:axId val="14823872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8220544"/>
        <c:crosses val="autoZero"/>
        <c:crossBetween val="between"/>
        <c:majorUnit val="1"/>
      </c:valAx>
      <c:dateAx>
        <c:axId val="148240256"/>
        <c:scaling>
          <c:orientation val="minMax"/>
        </c:scaling>
        <c:delete val="1"/>
        <c:axPos val="b"/>
        <c:numFmt formatCode="m/d/yyyy" sourceLinked="1"/>
        <c:majorTickMark val="out"/>
        <c:minorTickMark val="none"/>
        <c:tickLblPos val="nextTo"/>
        <c:crossAx val="148241792"/>
        <c:crosses val="autoZero"/>
        <c:auto val="1"/>
        <c:lblOffset val="100"/>
        <c:baseTimeUnit val="months"/>
      </c:dateAx>
      <c:valAx>
        <c:axId val="148241792"/>
        <c:scaling>
          <c:orientation val="minMax"/>
          <c:max val="15"/>
          <c:min val="8"/>
        </c:scaling>
        <c:delete val="0"/>
        <c:axPos val="r"/>
        <c:numFmt formatCode="0" sourceLinked="0"/>
        <c:majorTickMark val="cross"/>
        <c:minorTickMark val="none"/>
        <c:tickLblPos val="nextTo"/>
        <c:spPr>
          <a:ln w="3175">
            <a:solidFill>
              <a:srgbClr val="000000"/>
            </a:solidFill>
            <a:prstDash val="solid"/>
          </a:ln>
        </c:spPr>
        <c:txPr>
          <a:bodyPr rot="0" vert="horz"/>
          <a:lstStyle/>
          <a:p>
            <a:pPr>
              <a:defRPr/>
            </a:pPr>
            <a:endParaRPr lang="cs-CZ"/>
          </a:p>
        </c:txPr>
        <c:crossAx val="148240256"/>
        <c:crosses val="max"/>
        <c:crossBetween val="between"/>
        <c:majorUnit val="1"/>
      </c:valAx>
      <c:spPr>
        <a:noFill/>
        <a:ln w="25400">
          <a:noFill/>
        </a:ln>
      </c:spPr>
    </c:plotArea>
    <c:legend>
      <c:legendPos val="r"/>
      <c:layout>
        <c:manualLayout>
          <c:xMode val="edge"/>
          <c:yMode val="edge"/>
          <c:x val="2.9911309842197309E-2"/>
          <c:y val="0.76795580110497241"/>
          <c:w val="0.73815308322855722"/>
          <c:h val="0.2320441988950276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63752521511341E-2"/>
          <c:y val="4.6961325966850827E-2"/>
          <c:w val="0.83989716591096086"/>
          <c:h val="0.64088397790055252"/>
        </c:manualLayout>
      </c:layout>
      <c:lineChart>
        <c:grouping val="standard"/>
        <c:varyColors val="0"/>
        <c:ser>
          <c:idx val="1"/>
          <c:order val="1"/>
          <c:tx>
            <c:strRef>
              <c:f>'Graf III.11'!$L$3</c:f>
              <c:strCache>
                <c:ptCount val="1"/>
                <c:pt idx="0">
                  <c:v>Housing loans</c:v>
                </c:pt>
              </c:strCache>
            </c:strRef>
          </c:tx>
          <c:spPr>
            <a:ln w="22225">
              <a:solidFill>
                <a:srgbClr val="EB5D40"/>
              </a:solidFill>
              <a:prstDash val="solid"/>
            </a:ln>
          </c:spPr>
          <c:marker>
            <c:symbol val="none"/>
          </c:marker>
          <c:dLbls>
            <c:dLbl>
              <c:idx val="180"/>
              <c:layout>
                <c:manualLayout>
                  <c:x val="-0.11931368143114539"/>
                  <c:y val="3.5995417699859339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19-42AF-925C-0528646EE6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III.11'!$L$5:$L$185</c:f>
              <c:numCache>
                <c:formatCode>0.00</c:formatCode>
                <c:ptCount val="181"/>
                <c:pt idx="0">
                  <c:v>4.5917587033304823</c:v>
                </c:pt>
                <c:pt idx="1">
                  <c:v>4.6756560477337414</c:v>
                </c:pt>
                <c:pt idx="2">
                  <c:v>4.5328128066174296</c:v>
                </c:pt>
                <c:pt idx="3">
                  <c:v>4.4547942988881051</c:v>
                </c:pt>
                <c:pt idx="4">
                  <c:v>4.2754871346311507</c:v>
                </c:pt>
                <c:pt idx="5">
                  <c:v>4.1285919732119458</c:v>
                </c:pt>
                <c:pt idx="6">
                  <c:v>4.3037150450978201</c:v>
                </c:pt>
                <c:pt idx="7">
                  <c:v>4.2869929032782572</c:v>
                </c:pt>
                <c:pt idx="8">
                  <c:v>4.4259447152591571</c:v>
                </c:pt>
                <c:pt idx="9">
                  <c:v>4.3440983774798898</c:v>
                </c:pt>
                <c:pt idx="10">
                  <c:v>4.3628073093288853</c:v>
                </c:pt>
                <c:pt idx="11">
                  <c:v>4.2539365295412894</c:v>
                </c:pt>
                <c:pt idx="12">
                  <c:v>4.1094540964741375</c:v>
                </c:pt>
                <c:pt idx="13">
                  <c:v>4.0742736935976929</c:v>
                </c:pt>
                <c:pt idx="14">
                  <c:v>3.8419458854854507</c:v>
                </c:pt>
                <c:pt idx="15">
                  <c:v>3.7745416671748933</c:v>
                </c:pt>
                <c:pt idx="16">
                  <c:v>3.8075609591831352</c:v>
                </c:pt>
                <c:pt idx="17">
                  <c:v>3.7516409402472624</c:v>
                </c:pt>
                <c:pt idx="18">
                  <c:v>3.7517737458218985</c:v>
                </c:pt>
                <c:pt idx="19">
                  <c:v>3.6950853031093818</c:v>
                </c:pt>
                <c:pt idx="20">
                  <c:v>3.6465291091540619</c:v>
                </c:pt>
                <c:pt idx="21">
                  <c:v>3.6032887964723348</c:v>
                </c:pt>
                <c:pt idx="22">
                  <c:v>3.5098782274671043</c:v>
                </c:pt>
                <c:pt idx="23">
                  <c:v>3.710624436167862</c:v>
                </c:pt>
                <c:pt idx="24">
                  <c:v>3.7434715736394191</c:v>
                </c:pt>
                <c:pt idx="25">
                  <c:v>3.7976978243748438</c:v>
                </c:pt>
                <c:pt idx="26">
                  <c:v>3.712614798894756</c:v>
                </c:pt>
                <c:pt idx="27">
                  <c:v>3.7516179835048389</c:v>
                </c:pt>
                <c:pt idx="28">
                  <c:v>3.625392188235617</c:v>
                </c:pt>
                <c:pt idx="29">
                  <c:v>3.5629692615279072</c:v>
                </c:pt>
                <c:pt idx="30">
                  <c:v>3.6703009029651152</c:v>
                </c:pt>
                <c:pt idx="31">
                  <c:v>3.6361408163199465</c:v>
                </c:pt>
                <c:pt idx="32">
                  <c:v>3.6122618947678191</c:v>
                </c:pt>
                <c:pt idx="33">
                  <c:v>3.6813686128276526</c:v>
                </c:pt>
                <c:pt idx="34">
                  <c:v>3.7127127431368931</c:v>
                </c:pt>
                <c:pt idx="35">
                  <c:v>3.7150010148577901</c:v>
                </c:pt>
                <c:pt idx="36">
                  <c:v>3.6713661498280246</c:v>
                </c:pt>
                <c:pt idx="37">
                  <c:v>3.7314547605808546</c:v>
                </c:pt>
                <c:pt idx="38">
                  <c:v>3.6070005129386415</c:v>
                </c:pt>
                <c:pt idx="39">
                  <c:v>3.5894439881387745</c:v>
                </c:pt>
                <c:pt idx="40">
                  <c:v>3.6597410612270949</c:v>
                </c:pt>
                <c:pt idx="41">
                  <c:v>3.6476735811111727</c:v>
                </c:pt>
                <c:pt idx="42">
                  <c:v>3.8549158634679515</c:v>
                </c:pt>
                <c:pt idx="43">
                  <c:v>3.8697125714157496</c:v>
                </c:pt>
                <c:pt idx="44">
                  <c:v>3.9882572295742857</c:v>
                </c:pt>
                <c:pt idx="45">
                  <c:v>3.995097659513978</c:v>
                </c:pt>
                <c:pt idx="46">
                  <c:v>4.0525575802534188</c:v>
                </c:pt>
                <c:pt idx="47">
                  <c:v>4.1261566150305695</c:v>
                </c:pt>
                <c:pt idx="48">
                  <c:v>4.1640433945145121</c:v>
                </c:pt>
                <c:pt idx="49">
                  <c:v>4.1100106188733792</c:v>
                </c:pt>
                <c:pt idx="50">
                  <c:v>4.1301607827083462</c:v>
                </c:pt>
                <c:pt idx="51">
                  <c:v>4.1089823578494258</c:v>
                </c:pt>
                <c:pt idx="52">
                  <c:v>4.1208070883109595</c:v>
                </c:pt>
                <c:pt idx="53">
                  <c:v>4.1627006066642753</c:v>
                </c:pt>
                <c:pt idx="54">
                  <c:v>4.1191221107840654</c:v>
                </c:pt>
                <c:pt idx="55">
                  <c:v>4.1442720668870718</c:v>
                </c:pt>
                <c:pt idx="56">
                  <c:v>4.1003943449253732</c:v>
                </c:pt>
                <c:pt idx="57">
                  <c:v>4.0688554470214493</c:v>
                </c:pt>
                <c:pt idx="58">
                  <c:v>4.2513136568569516</c:v>
                </c:pt>
                <c:pt idx="59">
                  <c:v>4.4701822688244706</c:v>
                </c:pt>
                <c:pt idx="60">
                  <c:v>4.5628383610473069</c:v>
                </c:pt>
                <c:pt idx="61">
                  <c:v>4.7401709664460494</c:v>
                </c:pt>
                <c:pt idx="62">
                  <c:v>4.6766869454022988</c:v>
                </c:pt>
                <c:pt idx="63">
                  <c:v>4.6597317419077058</c:v>
                </c:pt>
                <c:pt idx="64">
                  <c:v>4.7066129650048811</c:v>
                </c:pt>
                <c:pt idx="65">
                  <c:v>4.760499562081125</c:v>
                </c:pt>
                <c:pt idx="66">
                  <c:v>4.7929843055531345</c:v>
                </c:pt>
                <c:pt idx="67">
                  <c:v>4.845960039096707</c:v>
                </c:pt>
                <c:pt idx="68">
                  <c:v>4.8427866119533647</c:v>
                </c:pt>
                <c:pt idx="69">
                  <c:v>4.8614633261486953</c:v>
                </c:pt>
                <c:pt idx="70">
                  <c:v>4.8974708479875311</c:v>
                </c:pt>
                <c:pt idx="71">
                  <c:v>4.9585359763916443</c:v>
                </c:pt>
                <c:pt idx="72">
                  <c:v>4.777675339131358</c:v>
                </c:pt>
                <c:pt idx="73">
                  <c:v>4.7455041601339154</c:v>
                </c:pt>
                <c:pt idx="74">
                  <c:v>4.7787804863733223</c:v>
                </c:pt>
                <c:pt idx="75">
                  <c:v>4.6958463100224757</c:v>
                </c:pt>
                <c:pt idx="76">
                  <c:v>4.5713400597664711</c:v>
                </c:pt>
                <c:pt idx="77">
                  <c:v>4.4821051661076234</c:v>
                </c:pt>
                <c:pt idx="78">
                  <c:v>4.4115490710593148</c:v>
                </c:pt>
                <c:pt idx="79">
                  <c:v>4.3716647053381852</c:v>
                </c:pt>
                <c:pt idx="80">
                  <c:v>4.225407788722725</c:v>
                </c:pt>
                <c:pt idx="81">
                  <c:v>4.0972976908931926</c:v>
                </c:pt>
                <c:pt idx="82">
                  <c:v>4.015951169935092</c:v>
                </c:pt>
                <c:pt idx="83">
                  <c:v>3.9519402030487401</c:v>
                </c:pt>
                <c:pt idx="84">
                  <c:v>3.9094303275190314</c:v>
                </c:pt>
                <c:pt idx="85">
                  <c:v>3.9426814838585118</c:v>
                </c:pt>
                <c:pt idx="86">
                  <c:v>3.9016231788472107</c:v>
                </c:pt>
                <c:pt idx="87">
                  <c:v>3.8754925200020747</c:v>
                </c:pt>
                <c:pt idx="88">
                  <c:v>3.8180923240073454</c:v>
                </c:pt>
                <c:pt idx="89">
                  <c:v>3.7958733097634361</c:v>
                </c:pt>
                <c:pt idx="90">
                  <c:v>3.7602027802327407</c:v>
                </c:pt>
                <c:pt idx="91">
                  <c:v>3.7575108970857753</c:v>
                </c:pt>
                <c:pt idx="92">
                  <c:v>3.6204892470184928</c:v>
                </c:pt>
                <c:pt idx="93">
                  <c:v>3.4972301424712278</c:v>
                </c:pt>
                <c:pt idx="94">
                  <c:v>3.3846628566796779</c:v>
                </c:pt>
                <c:pt idx="95">
                  <c:v>3.3286275712123889</c:v>
                </c:pt>
                <c:pt idx="96">
                  <c:v>3.326752116054366</c:v>
                </c:pt>
                <c:pt idx="97">
                  <c:v>3.3202972430949749</c:v>
                </c:pt>
                <c:pt idx="98">
                  <c:v>3.3538216565242021</c:v>
                </c:pt>
                <c:pt idx="99">
                  <c:v>3.3738123832685276</c:v>
                </c:pt>
                <c:pt idx="100">
                  <c:v>3.3347281015210264</c:v>
                </c:pt>
                <c:pt idx="101">
                  <c:v>3.2775855421235933</c:v>
                </c:pt>
                <c:pt idx="102">
                  <c:v>3.2585616361805236</c:v>
                </c:pt>
                <c:pt idx="103">
                  <c:v>3.2120955362583379</c:v>
                </c:pt>
                <c:pt idx="104">
                  <c:v>3.1543783609763913</c:v>
                </c:pt>
                <c:pt idx="105">
                  <c:v>3.1641148904598113</c:v>
                </c:pt>
                <c:pt idx="106">
                  <c:v>3.0439077975665429</c:v>
                </c:pt>
                <c:pt idx="107">
                  <c:v>2.9373030389918151</c:v>
                </c:pt>
                <c:pt idx="108">
                  <c:v>3.0840554391303505</c:v>
                </c:pt>
                <c:pt idx="109">
                  <c:v>3.1111465902941009</c:v>
                </c:pt>
                <c:pt idx="110">
                  <c:v>3.0333163392647382</c:v>
                </c:pt>
                <c:pt idx="111">
                  <c:v>2.9858604856433835</c:v>
                </c:pt>
                <c:pt idx="112">
                  <c:v>2.8904463817609951</c:v>
                </c:pt>
                <c:pt idx="113">
                  <c:v>2.8551828760039881</c:v>
                </c:pt>
                <c:pt idx="114">
                  <c:v>2.9431094897545629</c:v>
                </c:pt>
                <c:pt idx="115">
                  <c:v>2.9772984677057237</c:v>
                </c:pt>
                <c:pt idx="116">
                  <c:v>2.9416767184161667</c:v>
                </c:pt>
                <c:pt idx="117">
                  <c:v>3.0154703128505096</c:v>
                </c:pt>
                <c:pt idx="118">
                  <c:v>3.0378912755598257</c:v>
                </c:pt>
                <c:pt idx="119">
                  <c:v>3.0431884867153136</c:v>
                </c:pt>
                <c:pt idx="120">
                  <c:v>3.1146363997148714</c:v>
                </c:pt>
                <c:pt idx="121">
                  <c:v>3.0737986115919069</c:v>
                </c:pt>
                <c:pt idx="122">
                  <c:v>2.9795829583520819</c:v>
                </c:pt>
                <c:pt idx="123">
                  <c:v>2.9587527988567448</c:v>
                </c:pt>
                <c:pt idx="124">
                  <c:v>2.8926736694704269</c:v>
                </c:pt>
                <c:pt idx="125">
                  <c:v>2.8600746245702613</c:v>
                </c:pt>
                <c:pt idx="126">
                  <c:v>2.8332395493461062</c:v>
                </c:pt>
                <c:pt idx="127">
                  <c:v>2.8323347076369552</c:v>
                </c:pt>
                <c:pt idx="128">
                  <c:v>2.7419747804065189</c:v>
                </c:pt>
                <c:pt idx="129">
                  <c:v>2.723794988067274</c:v>
                </c:pt>
                <c:pt idx="130">
                  <c:v>2.6532356205402303</c:v>
                </c:pt>
                <c:pt idx="131">
                  <c:v>2.5833740336315092</c:v>
                </c:pt>
                <c:pt idx="132">
                  <c:v>2.6297311515399193</c:v>
                </c:pt>
                <c:pt idx="133">
                  <c:v>2.5355397536181057</c:v>
                </c:pt>
                <c:pt idx="134">
                  <c:v>2.4394634968520847</c:v>
                </c:pt>
                <c:pt idx="135">
                  <c:v>2.4130282004351549</c:v>
                </c:pt>
                <c:pt idx="136">
                  <c:v>2.3312541648437923</c:v>
                </c:pt>
                <c:pt idx="137">
                  <c:v>2.2882816199661122</c:v>
                </c:pt>
                <c:pt idx="138">
                  <c:v>2.3369411251929537</c:v>
                </c:pt>
                <c:pt idx="139">
                  <c:v>2.34827075207241</c:v>
                </c:pt>
                <c:pt idx="140">
                  <c:v>2.3774217414135772</c:v>
                </c:pt>
                <c:pt idx="141">
                  <c:v>2.39099297683694</c:v>
                </c:pt>
                <c:pt idx="142">
                  <c:v>2.3487023568920722</c:v>
                </c:pt>
                <c:pt idx="143">
                  <c:v>2.325164068573883</c:v>
                </c:pt>
                <c:pt idx="144">
                  <c:v>2.3568891827139633</c:v>
                </c:pt>
                <c:pt idx="145">
                  <c:v>2.3615188519179466</c:v>
                </c:pt>
                <c:pt idx="146">
                  <c:v>2.2207642684337139</c:v>
                </c:pt>
                <c:pt idx="147">
                  <c:v>2.2592083540972405</c:v>
                </c:pt>
                <c:pt idx="148">
                  <c:v>2.2134686879760324</c:v>
                </c:pt>
                <c:pt idx="149">
                  <c:v>2.1330688329097591</c:v>
                </c:pt>
                <c:pt idx="150">
                  <c:v>2.1946606407573643</c:v>
                </c:pt>
                <c:pt idx="151">
                  <c:v>2.1402244440613645</c:v>
                </c:pt>
                <c:pt idx="152">
                  <c:v>2.1102689402634685</c:v>
                </c:pt>
                <c:pt idx="153">
                  <c:v>2.1256817467166513</c:v>
                </c:pt>
                <c:pt idx="154">
                  <c:v>2.0294738075662968</c:v>
                </c:pt>
                <c:pt idx="155">
                  <c:v>2.0631151782977515</c:v>
                </c:pt>
                <c:pt idx="156">
                  <c:v>2.1495381346529499</c:v>
                </c:pt>
                <c:pt idx="157">
                  <c:v>2.1426151504934339</c:v>
                </c:pt>
                <c:pt idx="158">
                  <c:v>2.1929458872762115</c:v>
                </c:pt>
                <c:pt idx="159">
                  <c:v>2.1965409891888781</c:v>
                </c:pt>
                <c:pt idx="160">
                  <c:v>2.2067319005545007</c:v>
                </c:pt>
                <c:pt idx="161">
                  <c:v>2.2274380126937765</c:v>
                </c:pt>
                <c:pt idx="162">
                  <c:v>2.2515938610742432</c:v>
                </c:pt>
                <c:pt idx="163">
                  <c:v>2.2424799772592872</c:v>
                </c:pt>
                <c:pt idx="164">
                  <c:v>2.2411961429729996</c:v>
                </c:pt>
                <c:pt idx="165">
                  <c:v>2.288190462295935</c:v>
                </c:pt>
                <c:pt idx="166">
                  <c:v>2.286836183976408</c:v>
                </c:pt>
                <c:pt idx="167">
                  <c:v>2.3049815703113876</c:v>
                </c:pt>
                <c:pt idx="168">
                  <c:v>2.3568813448881882</c:v>
                </c:pt>
                <c:pt idx="169">
                  <c:v>2.4010094478812016</c:v>
                </c:pt>
                <c:pt idx="170">
                  <c:v>2.4799165258570306</c:v>
                </c:pt>
                <c:pt idx="171">
                  <c:v>2.5259901424784079</c:v>
                </c:pt>
                <c:pt idx="172">
                  <c:v>2.5211007309670972</c:v>
                </c:pt>
                <c:pt idx="173">
                  <c:v>2.5162735528807394</c:v>
                </c:pt>
                <c:pt idx="174">
                  <c:v>2.5358090012240138</c:v>
                </c:pt>
                <c:pt idx="175">
                  <c:v>2.5542245111722712</c:v>
                </c:pt>
                <c:pt idx="176">
                  <c:v>2.5707679642477577</c:v>
                </c:pt>
                <c:pt idx="177">
                  <c:v>2.632048064600252</c:v>
                </c:pt>
                <c:pt idx="178">
                  <c:v>2.6677789012891342</c:v>
                </c:pt>
                <c:pt idx="179">
                  <c:v>2.7595451645875042</c:v>
                </c:pt>
                <c:pt idx="180">
                  <c:v>2.7457180508785592</c:v>
                </c:pt>
              </c:numCache>
            </c:numRef>
          </c:val>
          <c:smooth val="0"/>
          <c:extLst>
            <c:ext xmlns:c16="http://schemas.microsoft.com/office/drawing/2014/chart" uri="{C3380CC4-5D6E-409C-BE32-E72D297353CC}">
              <c16:uniqueId val="{00000001-2B19-42AF-925C-0528646EE629}"/>
            </c:ext>
          </c:extLst>
        </c:ser>
        <c:ser>
          <c:idx val="2"/>
          <c:order val="2"/>
          <c:tx>
            <c:strRef>
              <c:f>'Graf III.11'!$M$3</c:f>
              <c:strCache>
                <c:ptCount val="1"/>
                <c:pt idx="0">
                  <c:v>Non-financial corporations</c:v>
                </c:pt>
              </c:strCache>
            </c:strRef>
          </c:tx>
          <c:spPr>
            <a:ln w="22225">
              <a:solidFill>
                <a:srgbClr val="13A538"/>
              </a:solidFill>
              <a:prstDash val="solid"/>
            </a:ln>
          </c:spPr>
          <c:marker>
            <c:symbol val="none"/>
          </c:marker>
          <c:dLbls>
            <c:dLbl>
              <c:idx val="180"/>
              <c:layout>
                <c:manualLayout>
                  <c:x val="-0.11931368143114539"/>
                  <c:y val="-2.2475022113948463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19-42AF-925C-0528646EE6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III.11'!$M$5:$M$185</c:f>
              <c:numCache>
                <c:formatCode>0.00</c:formatCode>
                <c:ptCount val="181"/>
                <c:pt idx="0">
                  <c:v>3.2836345083255196</c:v>
                </c:pt>
                <c:pt idx="1">
                  <c:v>2.9449787144619597</c:v>
                </c:pt>
                <c:pt idx="2">
                  <c:v>3.1402035469989116</c:v>
                </c:pt>
                <c:pt idx="3">
                  <c:v>3.2708288723878471</c:v>
                </c:pt>
                <c:pt idx="4">
                  <c:v>3.264983239861821</c:v>
                </c:pt>
                <c:pt idx="5">
                  <c:v>3.2223655991859559</c:v>
                </c:pt>
                <c:pt idx="6">
                  <c:v>3.4196874881791395</c:v>
                </c:pt>
                <c:pt idx="7">
                  <c:v>3.6347887044312506</c:v>
                </c:pt>
                <c:pt idx="8">
                  <c:v>3.6109143816888367</c:v>
                </c:pt>
                <c:pt idx="9">
                  <c:v>3.5995736746146414</c:v>
                </c:pt>
                <c:pt idx="10">
                  <c:v>3.573962332002492</c:v>
                </c:pt>
                <c:pt idx="11">
                  <c:v>3.5155008439241398</c:v>
                </c:pt>
                <c:pt idx="12">
                  <c:v>3.5606099396852615</c:v>
                </c:pt>
                <c:pt idx="13">
                  <c:v>3.4553006590968316</c:v>
                </c:pt>
                <c:pt idx="14">
                  <c:v>3.2926535498283269</c:v>
                </c:pt>
                <c:pt idx="15">
                  <c:v>3.464344093547095</c:v>
                </c:pt>
                <c:pt idx="16">
                  <c:v>3.3066757992771492</c:v>
                </c:pt>
                <c:pt idx="17">
                  <c:v>3.0717911088739824</c:v>
                </c:pt>
                <c:pt idx="18">
                  <c:v>3.0363206848011819</c:v>
                </c:pt>
                <c:pt idx="19">
                  <c:v>2.9597679114839464</c:v>
                </c:pt>
                <c:pt idx="20">
                  <c:v>2.9536795881361022</c:v>
                </c:pt>
                <c:pt idx="21">
                  <c:v>3.0354448603698683</c:v>
                </c:pt>
                <c:pt idx="22">
                  <c:v>3.089335765661045</c:v>
                </c:pt>
                <c:pt idx="23">
                  <c:v>3.1678333429277643</c:v>
                </c:pt>
                <c:pt idx="24">
                  <c:v>3.1195548349147977</c:v>
                </c:pt>
                <c:pt idx="25">
                  <c:v>3.2074250066961616</c:v>
                </c:pt>
                <c:pt idx="26">
                  <c:v>3.1651877115568112</c:v>
                </c:pt>
                <c:pt idx="27">
                  <c:v>3.1697280964611094</c:v>
                </c:pt>
                <c:pt idx="28">
                  <c:v>3.2022882419205487</c:v>
                </c:pt>
                <c:pt idx="29">
                  <c:v>3.2640496282889067</c:v>
                </c:pt>
                <c:pt idx="30">
                  <c:v>3.3266794013494589</c:v>
                </c:pt>
                <c:pt idx="31">
                  <c:v>3.2936662851304965</c:v>
                </c:pt>
                <c:pt idx="32">
                  <c:v>3.3857874677876989</c:v>
                </c:pt>
                <c:pt idx="33">
                  <c:v>3.4684488311824095</c:v>
                </c:pt>
                <c:pt idx="34">
                  <c:v>3.4388170824306208</c:v>
                </c:pt>
                <c:pt idx="35">
                  <c:v>3.2903977252051093</c:v>
                </c:pt>
                <c:pt idx="36">
                  <c:v>3.5037117345641162</c:v>
                </c:pt>
                <c:pt idx="37">
                  <c:v>3.4555452240744664</c:v>
                </c:pt>
                <c:pt idx="38">
                  <c:v>3.519019787882455</c:v>
                </c:pt>
                <c:pt idx="39">
                  <c:v>3.4915215048442327</c:v>
                </c:pt>
                <c:pt idx="40">
                  <c:v>3.4678702149856768</c:v>
                </c:pt>
                <c:pt idx="41">
                  <c:v>3.7004044890031054</c:v>
                </c:pt>
                <c:pt idx="42">
                  <c:v>3.8078394503141801</c:v>
                </c:pt>
                <c:pt idx="43">
                  <c:v>3.8738615455896572</c:v>
                </c:pt>
                <c:pt idx="44">
                  <c:v>3.9613413114805622</c:v>
                </c:pt>
                <c:pt idx="45">
                  <c:v>3.9452755269881248</c:v>
                </c:pt>
                <c:pt idx="46">
                  <c:v>3.9886095029120261</c:v>
                </c:pt>
                <c:pt idx="47">
                  <c:v>4.1214618277273063</c:v>
                </c:pt>
                <c:pt idx="48">
                  <c:v>3.948227716569118</c:v>
                </c:pt>
                <c:pt idx="49">
                  <c:v>4.2606485508666356</c:v>
                </c:pt>
                <c:pt idx="50">
                  <c:v>4.1950810518073922</c:v>
                </c:pt>
                <c:pt idx="51">
                  <c:v>4.1850466506234927</c:v>
                </c:pt>
                <c:pt idx="52">
                  <c:v>4.139202124648568</c:v>
                </c:pt>
                <c:pt idx="53">
                  <c:v>4.070064575951827</c:v>
                </c:pt>
                <c:pt idx="54">
                  <c:v>4.1562709170079266</c:v>
                </c:pt>
                <c:pt idx="55">
                  <c:v>3.9454147481168977</c:v>
                </c:pt>
                <c:pt idx="56">
                  <c:v>3.7325717645265932</c:v>
                </c:pt>
                <c:pt idx="57">
                  <c:v>4.0079536328192313</c:v>
                </c:pt>
                <c:pt idx="58">
                  <c:v>3.8643686793405232</c:v>
                </c:pt>
                <c:pt idx="59">
                  <c:v>3.7293953744470647</c:v>
                </c:pt>
                <c:pt idx="60">
                  <c:v>3.6793739268530561</c:v>
                </c:pt>
                <c:pt idx="61">
                  <c:v>3.4322829236898813</c:v>
                </c:pt>
                <c:pt idx="62">
                  <c:v>3.500037814468389</c:v>
                </c:pt>
                <c:pt idx="63">
                  <c:v>3.5117949160195727</c:v>
                </c:pt>
                <c:pt idx="64">
                  <c:v>3.5007028728873766</c:v>
                </c:pt>
                <c:pt idx="65">
                  <c:v>3.6430663631771667</c:v>
                </c:pt>
                <c:pt idx="66">
                  <c:v>3.5323828290892942</c:v>
                </c:pt>
                <c:pt idx="67">
                  <c:v>3.26132106668007</c:v>
                </c:pt>
                <c:pt idx="68">
                  <c:v>3.4606004180558947</c:v>
                </c:pt>
                <c:pt idx="69">
                  <c:v>3.4090149511341128</c:v>
                </c:pt>
                <c:pt idx="70">
                  <c:v>3.4154167796230017</c:v>
                </c:pt>
                <c:pt idx="71">
                  <c:v>3.4923808688378313</c:v>
                </c:pt>
                <c:pt idx="72">
                  <c:v>3.4239045584182377</c:v>
                </c:pt>
                <c:pt idx="73">
                  <c:v>3.3529292523160885</c:v>
                </c:pt>
                <c:pt idx="74">
                  <c:v>3.422231628794667</c:v>
                </c:pt>
                <c:pt idx="75">
                  <c:v>3.5033745990644034</c:v>
                </c:pt>
                <c:pt idx="76">
                  <c:v>3.3335980930557318</c:v>
                </c:pt>
                <c:pt idx="77">
                  <c:v>3.2145087763940441</c:v>
                </c:pt>
                <c:pt idx="78">
                  <c:v>3.2988912648272049</c:v>
                </c:pt>
                <c:pt idx="79">
                  <c:v>3.2514092388156492</c:v>
                </c:pt>
                <c:pt idx="80">
                  <c:v>3.2869068619556669</c:v>
                </c:pt>
                <c:pt idx="81">
                  <c:v>3.2599373610059095</c:v>
                </c:pt>
                <c:pt idx="82">
                  <c:v>3.2993502707824485</c:v>
                </c:pt>
                <c:pt idx="83">
                  <c:v>3.2542588713632092</c:v>
                </c:pt>
                <c:pt idx="84">
                  <c:v>3.0798832301070407</c:v>
                </c:pt>
                <c:pt idx="85">
                  <c:v>3.0411461751556557</c:v>
                </c:pt>
                <c:pt idx="86">
                  <c:v>2.9874493433183851</c:v>
                </c:pt>
                <c:pt idx="87">
                  <c:v>2.992245002066384</c:v>
                </c:pt>
                <c:pt idx="88">
                  <c:v>2.9936947122197211</c:v>
                </c:pt>
                <c:pt idx="89">
                  <c:v>2.9881461859076697</c:v>
                </c:pt>
                <c:pt idx="90">
                  <c:v>2.8521997377467803</c:v>
                </c:pt>
                <c:pt idx="91">
                  <c:v>2.7271371488049532</c:v>
                </c:pt>
                <c:pt idx="92">
                  <c:v>2.7571413015903206</c:v>
                </c:pt>
                <c:pt idx="93">
                  <c:v>2.7045466138399137</c:v>
                </c:pt>
                <c:pt idx="94">
                  <c:v>2.7653560841158544</c:v>
                </c:pt>
                <c:pt idx="95">
                  <c:v>2.8110879664477251</c:v>
                </c:pt>
                <c:pt idx="96">
                  <c:v>2.6853747994417096</c:v>
                </c:pt>
                <c:pt idx="97">
                  <c:v>2.6681907800321798</c:v>
                </c:pt>
                <c:pt idx="98">
                  <c:v>2.7233688580711943</c:v>
                </c:pt>
                <c:pt idx="99">
                  <c:v>2.6699281825476318</c:v>
                </c:pt>
                <c:pt idx="100">
                  <c:v>2.7139802060077893</c:v>
                </c:pt>
                <c:pt idx="101">
                  <c:v>2.751247179576696</c:v>
                </c:pt>
                <c:pt idx="102">
                  <c:v>2.5503726894421268</c:v>
                </c:pt>
                <c:pt idx="103">
                  <c:v>2.4833990440998841</c:v>
                </c:pt>
                <c:pt idx="104">
                  <c:v>2.4159032125308069</c:v>
                </c:pt>
                <c:pt idx="105">
                  <c:v>2.2152271658478413</c:v>
                </c:pt>
                <c:pt idx="106">
                  <c:v>2.2095491970188497</c:v>
                </c:pt>
                <c:pt idx="107">
                  <c:v>2.3289248020916586</c:v>
                </c:pt>
                <c:pt idx="108">
                  <c:v>2.2527081921083671</c:v>
                </c:pt>
                <c:pt idx="109">
                  <c:v>2.1660406380100232</c:v>
                </c:pt>
                <c:pt idx="110">
                  <c:v>2.2017793269587913</c:v>
                </c:pt>
                <c:pt idx="111">
                  <c:v>2.2865997176424075</c:v>
                </c:pt>
                <c:pt idx="112">
                  <c:v>2.4828298452032769</c:v>
                </c:pt>
                <c:pt idx="113">
                  <c:v>2.3541859383969514</c:v>
                </c:pt>
                <c:pt idx="114">
                  <c:v>2.3671640130652261</c:v>
                </c:pt>
                <c:pt idx="115">
                  <c:v>2.393533730052916</c:v>
                </c:pt>
                <c:pt idx="116">
                  <c:v>2.3033975376220841</c:v>
                </c:pt>
                <c:pt idx="117">
                  <c:v>2.3476286480514128</c:v>
                </c:pt>
                <c:pt idx="118">
                  <c:v>2.3209968524020566</c:v>
                </c:pt>
                <c:pt idx="119">
                  <c:v>2.3295080069161811</c:v>
                </c:pt>
                <c:pt idx="120">
                  <c:v>2.3412776305507705</c:v>
                </c:pt>
                <c:pt idx="121">
                  <c:v>2.3466159630867383</c:v>
                </c:pt>
                <c:pt idx="122">
                  <c:v>2.3055508397498463</c:v>
                </c:pt>
                <c:pt idx="123">
                  <c:v>2.4174341985145924</c:v>
                </c:pt>
                <c:pt idx="124">
                  <c:v>2.3417591542821583</c:v>
                </c:pt>
                <c:pt idx="125">
                  <c:v>2.3592638606769105</c:v>
                </c:pt>
                <c:pt idx="126">
                  <c:v>2.2870767504547573</c:v>
                </c:pt>
                <c:pt idx="127">
                  <c:v>2.3125177962901167</c:v>
                </c:pt>
                <c:pt idx="128">
                  <c:v>2.2910879095563619</c:v>
                </c:pt>
                <c:pt idx="129">
                  <c:v>2.298139618197955</c:v>
                </c:pt>
                <c:pt idx="130">
                  <c:v>2.4360641170212518</c:v>
                </c:pt>
                <c:pt idx="131">
                  <c:v>2.295971003703376</c:v>
                </c:pt>
                <c:pt idx="132">
                  <c:v>2.4453402117791203</c:v>
                </c:pt>
                <c:pt idx="133">
                  <c:v>2.3603634306325016</c:v>
                </c:pt>
                <c:pt idx="134">
                  <c:v>2.3173865432644503</c:v>
                </c:pt>
                <c:pt idx="135">
                  <c:v>2.3456095684006129</c:v>
                </c:pt>
                <c:pt idx="136">
                  <c:v>2.2709679746314153</c:v>
                </c:pt>
                <c:pt idx="137">
                  <c:v>2.1642609200646641</c:v>
                </c:pt>
                <c:pt idx="138">
                  <c:v>2.210281190171218</c:v>
                </c:pt>
                <c:pt idx="139">
                  <c:v>2.2247488653422502</c:v>
                </c:pt>
                <c:pt idx="140">
                  <c:v>2.3328940421923776</c:v>
                </c:pt>
                <c:pt idx="141">
                  <c:v>2.2095151261657175</c:v>
                </c:pt>
                <c:pt idx="142">
                  <c:v>2.1489567519537376</c:v>
                </c:pt>
                <c:pt idx="143">
                  <c:v>2.0956059045333344</c:v>
                </c:pt>
                <c:pt idx="144">
                  <c:v>2.2695118111509487</c:v>
                </c:pt>
                <c:pt idx="145">
                  <c:v>2.3051737061508653</c:v>
                </c:pt>
                <c:pt idx="146">
                  <c:v>2.3115403103069689</c:v>
                </c:pt>
                <c:pt idx="147">
                  <c:v>2.3790395863202973</c:v>
                </c:pt>
                <c:pt idx="148">
                  <c:v>2.3576191887213707</c:v>
                </c:pt>
                <c:pt idx="149">
                  <c:v>2.4512356053062474</c:v>
                </c:pt>
                <c:pt idx="150">
                  <c:v>2.2945734643902869</c:v>
                </c:pt>
                <c:pt idx="151">
                  <c:v>2.2089692007627622</c:v>
                </c:pt>
                <c:pt idx="152">
                  <c:v>2.2166436163968717</c:v>
                </c:pt>
                <c:pt idx="153">
                  <c:v>2.2324281661906178</c:v>
                </c:pt>
                <c:pt idx="154">
                  <c:v>2.2351025105911098</c:v>
                </c:pt>
                <c:pt idx="155">
                  <c:v>2.2225475615446602</c:v>
                </c:pt>
                <c:pt idx="156">
                  <c:v>2.3523060365611426</c:v>
                </c:pt>
                <c:pt idx="157">
                  <c:v>2.4099273866396023</c:v>
                </c:pt>
                <c:pt idx="158">
                  <c:v>2.2984575897891526</c:v>
                </c:pt>
                <c:pt idx="159">
                  <c:v>2.4054073133893561</c:v>
                </c:pt>
                <c:pt idx="160">
                  <c:v>2.3338429785059205</c:v>
                </c:pt>
                <c:pt idx="161">
                  <c:v>2.3069583508084639</c:v>
                </c:pt>
                <c:pt idx="162">
                  <c:v>2.3122209386278563</c:v>
                </c:pt>
                <c:pt idx="163">
                  <c:v>2.4062753187501564</c:v>
                </c:pt>
                <c:pt idx="164">
                  <c:v>2.3511062558077289</c:v>
                </c:pt>
                <c:pt idx="165">
                  <c:v>2.4495250147518819</c:v>
                </c:pt>
                <c:pt idx="166">
                  <c:v>2.5776028825941966</c:v>
                </c:pt>
                <c:pt idx="167">
                  <c:v>2.5693542985628679</c:v>
                </c:pt>
                <c:pt idx="168">
                  <c:v>2.631596132829547</c:v>
                </c:pt>
                <c:pt idx="169">
                  <c:v>2.7957897104857929</c:v>
                </c:pt>
                <c:pt idx="170">
                  <c:v>2.7389140771268967</c:v>
                </c:pt>
                <c:pt idx="171">
                  <c:v>2.7730749873077456</c:v>
                </c:pt>
                <c:pt idx="172">
                  <c:v>2.7927298279350565</c:v>
                </c:pt>
                <c:pt idx="173">
                  <c:v>2.732506229809466</c:v>
                </c:pt>
                <c:pt idx="174">
                  <c:v>2.9610452792202406</c:v>
                </c:pt>
                <c:pt idx="175">
                  <c:v>3.1709789783175055</c:v>
                </c:pt>
                <c:pt idx="176">
                  <c:v>3.2865989693309503</c:v>
                </c:pt>
                <c:pt idx="177">
                  <c:v>3.3904646814931709</c:v>
                </c:pt>
                <c:pt idx="178">
                  <c:v>3.5687579771013844</c:v>
                </c:pt>
                <c:pt idx="179">
                  <c:v>3.5669829445728909</c:v>
                </c:pt>
                <c:pt idx="180">
                  <c:v>3.5419922177354861</c:v>
                </c:pt>
              </c:numCache>
            </c:numRef>
          </c:val>
          <c:smooth val="0"/>
          <c:extLst>
            <c:ext xmlns:c16="http://schemas.microsoft.com/office/drawing/2014/chart" uri="{C3380CC4-5D6E-409C-BE32-E72D297353CC}">
              <c16:uniqueId val="{00000003-2B19-42AF-925C-0528646EE629}"/>
            </c:ext>
          </c:extLst>
        </c:ser>
        <c:ser>
          <c:idx val="3"/>
          <c:order val="3"/>
          <c:tx>
            <c:strRef>
              <c:f>'Graf III.11'!$N$3</c:f>
              <c:strCache>
                <c:ptCount val="1"/>
                <c:pt idx="0">
                  <c:v>Total</c:v>
                </c:pt>
              </c:strCache>
            </c:strRef>
          </c:tx>
          <c:spPr>
            <a:ln w="22225">
              <a:solidFill>
                <a:srgbClr val="6C2379"/>
              </a:solidFill>
              <a:prstDash val="solid"/>
            </a:ln>
          </c:spPr>
          <c:marker>
            <c:symbol val="none"/>
          </c:marker>
          <c:dLbls>
            <c:dLbl>
              <c:idx val="180"/>
              <c:layout>
                <c:manualLayout>
                  <c:x val="-0.11931368143114539"/>
                  <c:y val="-3.217441742434133E-2"/>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B19-42AF-925C-0528646EE6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III.11'!$N$5:$N$185</c:f>
              <c:numCache>
                <c:formatCode>0.00</c:formatCode>
                <c:ptCount val="181"/>
                <c:pt idx="0">
                  <c:v>4.6789481184449242</c:v>
                </c:pt>
                <c:pt idx="1">
                  <c:v>4.5289380105064474</c:v>
                </c:pt>
                <c:pt idx="2">
                  <c:v>4.6140245589352489</c:v>
                </c:pt>
                <c:pt idx="3">
                  <c:v>4.6252235159184574</c:v>
                </c:pt>
                <c:pt idx="4">
                  <c:v>4.5928807408616272</c:v>
                </c:pt>
                <c:pt idx="5">
                  <c:v>4.5510254608143415</c:v>
                </c:pt>
                <c:pt idx="6">
                  <c:v>4.7239906836544918</c:v>
                </c:pt>
                <c:pt idx="7">
                  <c:v>4.8750980561732451</c:v>
                </c:pt>
                <c:pt idx="8">
                  <c:v>4.8241569364757613</c:v>
                </c:pt>
                <c:pt idx="9">
                  <c:v>4.7805859382813605</c:v>
                </c:pt>
                <c:pt idx="10">
                  <c:v>4.738189315184858</c:v>
                </c:pt>
                <c:pt idx="11">
                  <c:v>4.7973654064966658</c:v>
                </c:pt>
                <c:pt idx="12">
                  <c:v>4.7900184398417389</c:v>
                </c:pt>
                <c:pt idx="13">
                  <c:v>4.6040659248698441</c:v>
                </c:pt>
                <c:pt idx="14">
                  <c:v>4.3828916479576634</c:v>
                </c:pt>
                <c:pt idx="15">
                  <c:v>4.3620946937564744</c:v>
                </c:pt>
                <c:pt idx="16">
                  <c:v>4.2399076732903298</c:v>
                </c:pt>
                <c:pt idx="17">
                  <c:v>4.3226523497726923</c:v>
                </c:pt>
                <c:pt idx="18">
                  <c:v>4.2967202091087371</c:v>
                </c:pt>
                <c:pt idx="19">
                  <c:v>4.2040127244258771</c:v>
                </c:pt>
                <c:pt idx="20">
                  <c:v>4.2206034321918411</c:v>
                </c:pt>
                <c:pt idx="21">
                  <c:v>4.2075349903779813</c:v>
                </c:pt>
                <c:pt idx="22">
                  <c:v>4.1739843404910513</c:v>
                </c:pt>
                <c:pt idx="23">
                  <c:v>4.3158787367320661</c:v>
                </c:pt>
                <c:pt idx="24">
                  <c:v>4.3288122833614429</c:v>
                </c:pt>
                <c:pt idx="25">
                  <c:v>4.3736026286638339</c:v>
                </c:pt>
                <c:pt idx="26">
                  <c:v>4.3025197226037362</c:v>
                </c:pt>
                <c:pt idx="27">
                  <c:v>4.3184018165751104</c:v>
                </c:pt>
                <c:pt idx="28">
                  <c:v>4.2713360825967239</c:v>
                </c:pt>
                <c:pt idx="29">
                  <c:v>4.3004967275227663</c:v>
                </c:pt>
                <c:pt idx="30">
                  <c:v>4.3846838184907018</c:v>
                </c:pt>
                <c:pt idx="31">
                  <c:v>4.3145485586305661</c:v>
                </c:pt>
                <c:pt idx="32">
                  <c:v>4.349596573001751</c:v>
                </c:pt>
                <c:pt idx="33">
                  <c:v>4.4502639664321979</c:v>
                </c:pt>
                <c:pt idx="34">
                  <c:v>4.4545544475850676</c:v>
                </c:pt>
                <c:pt idx="35">
                  <c:v>4.4050252880390106</c:v>
                </c:pt>
                <c:pt idx="36">
                  <c:v>4.5129693335675229</c:v>
                </c:pt>
                <c:pt idx="37">
                  <c:v>4.4154015938308664</c:v>
                </c:pt>
                <c:pt idx="38">
                  <c:v>4.3797550185337109</c:v>
                </c:pt>
                <c:pt idx="39">
                  <c:v>4.3206046703824121</c:v>
                </c:pt>
                <c:pt idx="40">
                  <c:v>4.3714224861008129</c:v>
                </c:pt>
                <c:pt idx="41">
                  <c:v>4.4917625512959507</c:v>
                </c:pt>
                <c:pt idx="42">
                  <c:v>4.6436078629752435</c:v>
                </c:pt>
                <c:pt idx="43">
                  <c:v>4.7131194467604374</c:v>
                </c:pt>
                <c:pt idx="44">
                  <c:v>4.7832582703586741</c:v>
                </c:pt>
                <c:pt idx="45">
                  <c:v>4.7879939032531338</c:v>
                </c:pt>
                <c:pt idx="46">
                  <c:v>4.8746817346564839</c:v>
                </c:pt>
                <c:pt idx="47">
                  <c:v>4.959454322815402</c:v>
                </c:pt>
                <c:pt idx="48">
                  <c:v>4.9292812625790408</c:v>
                </c:pt>
                <c:pt idx="49">
                  <c:v>5.0254166274369565</c:v>
                </c:pt>
                <c:pt idx="50">
                  <c:v>5.0444372074242967</c:v>
                </c:pt>
                <c:pt idx="51">
                  <c:v>5.0264555139187763</c:v>
                </c:pt>
                <c:pt idx="52">
                  <c:v>5.0181520212132646</c:v>
                </c:pt>
                <c:pt idx="53">
                  <c:v>4.9694197713350263</c:v>
                </c:pt>
                <c:pt idx="54">
                  <c:v>5.0354591400589257</c:v>
                </c:pt>
                <c:pt idx="55">
                  <c:v>4.9280919639675149</c:v>
                </c:pt>
                <c:pt idx="56">
                  <c:v>4.8106355869154012</c:v>
                </c:pt>
                <c:pt idx="57">
                  <c:v>4.9457831831183903</c:v>
                </c:pt>
                <c:pt idx="58">
                  <c:v>4.9918211855843628</c:v>
                </c:pt>
                <c:pt idx="59">
                  <c:v>5.015952054014317</c:v>
                </c:pt>
                <c:pt idx="60">
                  <c:v>5.1159448617269856</c:v>
                </c:pt>
                <c:pt idx="61">
                  <c:v>5.1175132115538089</c:v>
                </c:pt>
                <c:pt idx="62">
                  <c:v>5.1233902488067411</c:v>
                </c:pt>
                <c:pt idx="63">
                  <c:v>5.1120571417929757</c:v>
                </c:pt>
                <c:pt idx="64">
                  <c:v>5.1408010946905449</c:v>
                </c:pt>
                <c:pt idx="65">
                  <c:v>5.2269659736339449</c:v>
                </c:pt>
                <c:pt idx="66">
                  <c:v>5.2523963647414531</c:v>
                </c:pt>
                <c:pt idx="67">
                  <c:v>5.1645035385548699</c:v>
                </c:pt>
                <c:pt idx="68">
                  <c:v>5.2772716883193116</c:v>
                </c:pt>
                <c:pt idx="69">
                  <c:v>5.3341189059032104</c:v>
                </c:pt>
                <c:pt idx="70">
                  <c:v>5.3526154326292303</c:v>
                </c:pt>
                <c:pt idx="71">
                  <c:v>5.4206916306667754</c:v>
                </c:pt>
                <c:pt idx="72">
                  <c:v>5.3314439986617135</c:v>
                </c:pt>
                <c:pt idx="73">
                  <c:v>5.3047411937921423</c:v>
                </c:pt>
                <c:pt idx="74">
                  <c:v>5.3701388261950385</c:v>
                </c:pt>
                <c:pt idx="75">
                  <c:v>5.3309246155256815</c:v>
                </c:pt>
                <c:pt idx="76">
                  <c:v>5.2044354922027791</c:v>
                </c:pt>
                <c:pt idx="77">
                  <c:v>5.1221220468437458</c:v>
                </c:pt>
                <c:pt idx="78">
                  <c:v>5.1173416917391128</c:v>
                </c:pt>
                <c:pt idx="79">
                  <c:v>5.1050029921278703</c:v>
                </c:pt>
                <c:pt idx="80">
                  <c:v>5.1088912353579587</c:v>
                </c:pt>
                <c:pt idx="81">
                  <c:v>5.0059789661331058</c:v>
                </c:pt>
                <c:pt idx="82">
                  <c:v>5.0044248967499581</c:v>
                </c:pt>
                <c:pt idx="83">
                  <c:v>4.8838314540119869</c:v>
                </c:pt>
                <c:pt idx="84">
                  <c:v>4.8030340150818498</c:v>
                </c:pt>
                <c:pt idx="85">
                  <c:v>4.8195733505229912</c:v>
                </c:pt>
                <c:pt idx="86">
                  <c:v>4.7473849787659859</c:v>
                </c:pt>
                <c:pt idx="87">
                  <c:v>4.6799626633776024</c:v>
                </c:pt>
                <c:pt idx="88">
                  <c:v>4.6397670267629589</c:v>
                </c:pt>
                <c:pt idx="89">
                  <c:v>4.6127474282112386</c:v>
                </c:pt>
                <c:pt idx="90">
                  <c:v>4.5258823302773248</c:v>
                </c:pt>
                <c:pt idx="91">
                  <c:v>4.4813326233374351</c:v>
                </c:pt>
                <c:pt idx="92">
                  <c:v>4.427467016000354</c:v>
                </c:pt>
                <c:pt idx="93">
                  <c:v>4.3617153681538792</c:v>
                </c:pt>
                <c:pt idx="94">
                  <c:v>4.3220119253492948</c:v>
                </c:pt>
                <c:pt idx="95">
                  <c:v>4.2787553326411665</c:v>
                </c:pt>
                <c:pt idx="96">
                  <c:v>4.262194196237818</c:v>
                </c:pt>
                <c:pt idx="97">
                  <c:v>4.272057761548341</c:v>
                </c:pt>
                <c:pt idx="98">
                  <c:v>4.2863984939705366</c:v>
                </c:pt>
                <c:pt idx="99">
                  <c:v>4.2891177008834216</c:v>
                </c:pt>
                <c:pt idx="100">
                  <c:v>4.2831277271993073</c:v>
                </c:pt>
                <c:pt idx="101">
                  <c:v>4.2616870077914717</c:v>
                </c:pt>
                <c:pt idx="102">
                  <c:v>4.2116644658361873</c:v>
                </c:pt>
                <c:pt idx="103">
                  <c:v>4.1661380165520114</c:v>
                </c:pt>
                <c:pt idx="104">
                  <c:v>4.0542365411876471</c:v>
                </c:pt>
                <c:pt idx="105">
                  <c:v>3.9723876144426224</c:v>
                </c:pt>
                <c:pt idx="106">
                  <c:v>3.9868788526229744</c:v>
                </c:pt>
                <c:pt idx="107">
                  <c:v>3.9788633767304296</c:v>
                </c:pt>
                <c:pt idx="108">
                  <c:v>4.0124002893189132</c:v>
                </c:pt>
                <c:pt idx="109">
                  <c:v>4.0332169747170132</c:v>
                </c:pt>
                <c:pt idx="110">
                  <c:v>3.9899334720232456</c:v>
                </c:pt>
                <c:pt idx="111">
                  <c:v>3.9798170066946068</c:v>
                </c:pt>
                <c:pt idx="112">
                  <c:v>4.0125785059202315</c:v>
                </c:pt>
                <c:pt idx="113">
                  <c:v>3.8794709735325648</c:v>
                </c:pt>
                <c:pt idx="114">
                  <c:v>3.9487183850338665</c:v>
                </c:pt>
                <c:pt idx="115">
                  <c:v>3.9658088293789562</c:v>
                </c:pt>
                <c:pt idx="116">
                  <c:v>3.9091762444738931</c:v>
                </c:pt>
                <c:pt idx="117">
                  <c:v>3.9737558717316031</c:v>
                </c:pt>
                <c:pt idx="118">
                  <c:v>4.0014062756320801</c:v>
                </c:pt>
                <c:pt idx="119">
                  <c:v>3.9802488019853515</c:v>
                </c:pt>
                <c:pt idx="120">
                  <c:v>4.0040912864568643</c:v>
                </c:pt>
                <c:pt idx="121">
                  <c:v>3.9954755332348744</c:v>
                </c:pt>
                <c:pt idx="122">
                  <c:v>3.9487400608382819</c:v>
                </c:pt>
                <c:pt idx="123">
                  <c:v>3.9924491661242678</c:v>
                </c:pt>
                <c:pt idx="124">
                  <c:v>3.9075531238200343</c:v>
                </c:pt>
                <c:pt idx="125">
                  <c:v>3.874520733820229</c:v>
                </c:pt>
                <c:pt idx="126">
                  <c:v>3.8502717463134704</c:v>
                </c:pt>
                <c:pt idx="127">
                  <c:v>3.8444597292961942</c:v>
                </c:pt>
                <c:pt idx="128">
                  <c:v>3.7624482828390589</c:v>
                </c:pt>
                <c:pt idx="129">
                  <c:v>3.7449344719211015</c:v>
                </c:pt>
                <c:pt idx="130">
                  <c:v>3.7809746963394772</c:v>
                </c:pt>
                <c:pt idx="131">
                  <c:v>3.6906953783917293</c:v>
                </c:pt>
                <c:pt idx="132">
                  <c:v>3.6775910398380027</c:v>
                </c:pt>
                <c:pt idx="133">
                  <c:v>3.5818509215772094</c:v>
                </c:pt>
                <c:pt idx="134">
                  <c:v>3.5023711775879969</c:v>
                </c:pt>
                <c:pt idx="135">
                  <c:v>3.4661697942753591</c:v>
                </c:pt>
                <c:pt idx="136">
                  <c:v>3.3608569825953607</c:v>
                </c:pt>
                <c:pt idx="137">
                  <c:v>3.3779495939186255</c:v>
                </c:pt>
                <c:pt idx="138">
                  <c:v>3.4144756381444501</c:v>
                </c:pt>
                <c:pt idx="139">
                  <c:v>3.4115245236509537</c:v>
                </c:pt>
                <c:pt idx="140">
                  <c:v>3.413800976287213</c:v>
                </c:pt>
                <c:pt idx="141">
                  <c:v>3.3808317270187733</c:v>
                </c:pt>
                <c:pt idx="142">
                  <c:v>3.3175120757149439</c:v>
                </c:pt>
                <c:pt idx="143">
                  <c:v>3.2574563896165825</c:v>
                </c:pt>
                <c:pt idx="144">
                  <c:v>3.3365306713226306</c:v>
                </c:pt>
                <c:pt idx="145">
                  <c:v>3.3266871638078053</c:v>
                </c:pt>
                <c:pt idx="146">
                  <c:v>3.200833406952333</c:v>
                </c:pt>
                <c:pt idx="147">
                  <c:v>3.234209023557153</c:v>
                </c:pt>
                <c:pt idx="148">
                  <c:v>3.1831620138345658</c:v>
                </c:pt>
                <c:pt idx="149">
                  <c:v>3.1733926334773832</c:v>
                </c:pt>
                <c:pt idx="150">
                  <c:v>3.1564071981418409</c:v>
                </c:pt>
                <c:pt idx="151">
                  <c:v>3.0768889221179081</c:v>
                </c:pt>
                <c:pt idx="152">
                  <c:v>3.0449993460595528</c:v>
                </c:pt>
                <c:pt idx="153">
                  <c:v>3.0536606009313738</c:v>
                </c:pt>
                <c:pt idx="154">
                  <c:v>2.9844494362484797</c:v>
                </c:pt>
                <c:pt idx="155">
                  <c:v>3.0001146957286053</c:v>
                </c:pt>
                <c:pt idx="156">
                  <c:v>3.1134044151009506</c:v>
                </c:pt>
                <c:pt idx="157">
                  <c:v>3.0544538742349183</c:v>
                </c:pt>
                <c:pt idx="158">
                  <c:v>3.0182323004031115</c:v>
                </c:pt>
                <c:pt idx="159">
                  <c:v>3.0374589656018833</c:v>
                </c:pt>
                <c:pt idx="160">
                  <c:v>3.0270038843561315</c:v>
                </c:pt>
                <c:pt idx="161">
                  <c:v>3.0184302707914856</c:v>
                </c:pt>
                <c:pt idx="162">
                  <c:v>3.0494136230354796</c:v>
                </c:pt>
                <c:pt idx="163">
                  <c:v>3.0731829253184184</c:v>
                </c:pt>
                <c:pt idx="164">
                  <c:v>3.0299666056906109</c:v>
                </c:pt>
                <c:pt idx="165">
                  <c:v>3.0626669229206929</c:v>
                </c:pt>
                <c:pt idx="166">
                  <c:v>3.0785021573449867</c:v>
                </c:pt>
                <c:pt idx="167">
                  <c:v>3.0854339244340618</c:v>
                </c:pt>
                <c:pt idx="168">
                  <c:v>3.1464373192034332</c:v>
                </c:pt>
                <c:pt idx="169">
                  <c:v>3.2129302981170316</c:v>
                </c:pt>
                <c:pt idx="170">
                  <c:v>3.2073673445928166</c:v>
                </c:pt>
                <c:pt idx="171">
                  <c:v>3.2549052478337703</c:v>
                </c:pt>
                <c:pt idx="172">
                  <c:v>3.2525110774396739</c:v>
                </c:pt>
                <c:pt idx="173">
                  <c:v>3.2332581061606249</c:v>
                </c:pt>
                <c:pt idx="174">
                  <c:v>3.3408390254108067</c:v>
                </c:pt>
                <c:pt idx="175">
                  <c:v>3.3959074253255803</c:v>
                </c:pt>
                <c:pt idx="176">
                  <c:v>3.4473680415496721</c:v>
                </c:pt>
                <c:pt idx="177">
                  <c:v>3.5053865367136776</c:v>
                </c:pt>
                <c:pt idx="178">
                  <c:v>3.5951023866388345</c:v>
                </c:pt>
                <c:pt idx="179">
                  <c:v>3.6525057812648991</c:v>
                </c:pt>
                <c:pt idx="180">
                  <c:v>3.6139638884700673</c:v>
                </c:pt>
              </c:numCache>
            </c:numRef>
          </c:val>
          <c:smooth val="0"/>
          <c:extLst>
            <c:ext xmlns:c16="http://schemas.microsoft.com/office/drawing/2014/chart" uri="{C3380CC4-5D6E-409C-BE32-E72D297353CC}">
              <c16:uniqueId val="{00000005-2B19-42AF-925C-0528646EE629}"/>
            </c:ext>
          </c:extLst>
        </c:ser>
        <c:ser>
          <c:idx val="4"/>
          <c:order val="4"/>
          <c:tx>
            <c:strRef>
              <c:f>'Graf III.11'!$O$3</c:f>
              <c:strCache>
                <c:ptCount val="1"/>
                <c:pt idx="0">
                  <c:v>Average deposit rate</c:v>
                </c:pt>
              </c:strCache>
            </c:strRef>
          </c:tx>
          <c:spPr>
            <a:ln w="22225">
              <a:solidFill>
                <a:schemeClr val="tx1"/>
              </a:solidFill>
              <a:prstDash val="sysDash"/>
            </a:ln>
          </c:spPr>
          <c:marker>
            <c:symbol val="none"/>
          </c:marker>
          <c:val>
            <c:numRef>
              <c:f>'Graf III.11'!$O$5:$O$184</c:f>
              <c:numCache>
                <c:formatCode>0.00</c:formatCode>
                <c:ptCount val="180"/>
                <c:pt idx="0">
                  <c:v>0.78162046299825083</c:v>
                </c:pt>
                <c:pt idx="1">
                  <c:v>0.74106011369774927</c:v>
                </c:pt>
                <c:pt idx="2">
                  <c:v>0.78501364231316006</c:v>
                </c:pt>
                <c:pt idx="3">
                  <c:v>0.78268580461554937</c:v>
                </c:pt>
                <c:pt idx="4">
                  <c:v>0.80382777293105234</c:v>
                </c:pt>
                <c:pt idx="5">
                  <c:v>0.88211919821805007</c:v>
                </c:pt>
                <c:pt idx="6">
                  <c:v>0.86945830475405739</c:v>
                </c:pt>
                <c:pt idx="7">
                  <c:v>0.88035560758318865</c:v>
                </c:pt>
                <c:pt idx="8">
                  <c:v>0.88662960704880656</c:v>
                </c:pt>
                <c:pt idx="9">
                  <c:v>0.92717491517317852</c:v>
                </c:pt>
                <c:pt idx="10">
                  <c:v>0.92959138866973412</c:v>
                </c:pt>
                <c:pt idx="11">
                  <c:v>0.91970153536527555</c:v>
                </c:pt>
                <c:pt idx="12">
                  <c:v>0.88759561733757142</c:v>
                </c:pt>
                <c:pt idx="13">
                  <c:v>0.84809496482884228</c:v>
                </c:pt>
                <c:pt idx="14">
                  <c:v>0.83567810031495815</c:v>
                </c:pt>
                <c:pt idx="15">
                  <c:v>0.76147365893672769</c:v>
                </c:pt>
                <c:pt idx="16">
                  <c:v>0.68339489409983489</c:v>
                </c:pt>
                <c:pt idx="17">
                  <c:v>0.68515667348212261</c:v>
                </c:pt>
                <c:pt idx="18">
                  <c:v>0.65437589791656681</c:v>
                </c:pt>
                <c:pt idx="19">
                  <c:v>0.65634099521151668</c:v>
                </c:pt>
                <c:pt idx="20">
                  <c:v>0.65457702806932516</c:v>
                </c:pt>
                <c:pt idx="21">
                  <c:v>0.67828947143777318</c:v>
                </c:pt>
                <c:pt idx="22">
                  <c:v>0.77856491513073145</c:v>
                </c:pt>
                <c:pt idx="23">
                  <c:v>0.74126658639331477</c:v>
                </c:pt>
                <c:pt idx="24">
                  <c:v>0.76795796148512996</c:v>
                </c:pt>
                <c:pt idx="25">
                  <c:v>0.70813091337971334</c:v>
                </c:pt>
                <c:pt idx="26">
                  <c:v>0.77686798228787957</c:v>
                </c:pt>
                <c:pt idx="27">
                  <c:v>0.76997427138891716</c:v>
                </c:pt>
                <c:pt idx="28">
                  <c:v>0.7989404642814868</c:v>
                </c:pt>
                <c:pt idx="29">
                  <c:v>0.76459313128385853</c:v>
                </c:pt>
                <c:pt idx="30">
                  <c:v>0.72835250332084378</c:v>
                </c:pt>
                <c:pt idx="31">
                  <c:v>0.8342330897411121</c:v>
                </c:pt>
                <c:pt idx="32">
                  <c:v>0.83884014369797644</c:v>
                </c:pt>
                <c:pt idx="33">
                  <c:v>0.86352034360195074</c:v>
                </c:pt>
                <c:pt idx="34">
                  <c:v>0.8612458109832738</c:v>
                </c:pt>
                <c:pt idx="35">
                  <c:v>0.86983757243908089</c:v>
                </c:pt>
                <c:pt idx="36">
                  <c:v>0.90370662410974933</c:v>
                </c:pt>
                <c:pt idx="37">
                  <c:v>0.88219717690370714</c:v>
                </c:pt>
                <c:pt idx="38">
                  <c:v>0.90889650717261405</c:v>
                </c:pt>
                <c:pt idx="39">
                  <c:v>0.91571092301113999</c:v>
                </c:pt>
                <c:pt idx="40">
                  <c:v>0.84343733203528548</c:v>
                </c:pt>
                <c:pt idx="41">
                  <c:v>0.97934919072569038</c:v>
                </c:pt>
                <c:pt idx="42">
                  <c:v>0.93988320180005913</c:v>
                </c:pt>
                <c:pt idx="43">
                  <c:v>1.0311523490896941</c:v>
                </c:pt>
                <c:pt idx="44">
                  <c:v>1.030199911197581</c:v>
                </c:pt>
                <c:pt idx="45">
                  <c:v>1.1129226780028132</c:v>
                </c:pt>
                <c:pt idx="46">
                  <c:v>1.1313335114060852</c:v>
                </c:pt>
                <c:pt idx="47">
                  <c:v>1.1475729773925858</c:v>
                </c:pt>
                <c:pt idx="48">
                  <c:v>1.1911917381054054</c:v>
                </c:pt>
                <c:pt idx="49">
                  <c:v>1.2097012246095309</c:v>
                </c:pt>
                <c:pt idx="50">
                  <c:v>1.2713361026154195</c:v>
                </c:pt>
                <c:pt idx="51">
                  <c:v>1.3245211424981149</c:v>
                </c:pt>
                <c:pt idx="52">
                  <c:v>1.3201509114213152</c:v>
                </c:pt>
                <c:pt idx="53">
                  <c:v>1.3196899957661772</c:v>
                </c:pt>
                <c:pt idx="54">
                  <c:v>1.406277279400848</c:v>
                </c:pt>
                <c:pt idx="55">
                  <c:v>1.459857565559127</c:v>
                </c:pt>
                <c:pt idx="56">
                  <c:v>1.450309760864636</c:v>
                </c:pt>
                <c:pt idx="57">
                  <c:v>1.4639750213861886</c:v>
                </c:pt>
                <c:pt idx="58">
                  <c:v>1.2874853319786326</c:v>
                </c:pt>
                <c:pt idx="59">
                  <c:v>1.1218982587050348</c:v>
                </c:pt>
                <c:pt idx="60">
                  <c:v>1.0132428659707711</c:v>
                </c:pt>
                <c:pt idx="61">
                  <c:v>0.80365334267596322</c:v>
                </c:pt>
                <c:pt idx="62">
                  <c:v>0.79574464071384865</c:v>
                </c:pt>
                <c:pt idx="63">
                  <c:v>0.79670898521688338</c:v>
                </c:pt>
                <c:pt idx="64">
                  <c:v>0.74801567659877799</c:v>
                </c:pt>
                <c:pt idx="65">
                  <c:v>0.73300348644461277</c:v>
                </c:pt>
                <c:pt idx="66">
                  <c:v>0.73477967065895722</c:v>
                </c:pt>
                <c:pt idx="67">
                  <c:v>0.68914697208003339</c:v>
                </c:pt>
                <c:pt idx="68">
                  <c:v>0.66075191935714672</c:v>
                </c:pt>
                <c:pt idx="69">
                  <c:v>0.65137756221228404</c:v>
                </c:pt>
                <c:pt idx="70">
                  <c:v>0.63668053155611071</c:v>
                </c:pt>
                <c:pt idx="71">
                  <c:v>0.59787630073065179</c:v>
                </c:pt>
                <c:pt idx="72">
                  <c:v>0.59280410846805909</c:v>
                </c:pt>
                <c:pt idx="73">
                  <c:v>0.60096437671388858</c:v>
                </c:pt>
                <c:pt idx="74">
                  <c:v>0.58526544176718953</c:v>
                </c:pt>
                <c:pt idx="75">
                  <c:v>0.59006538514377449</c:v>
                </c:pt>
                <c:pt idx="76">
                  <c:v>0.58717512906490066</c:v>
                </c:pt>
                <c:pt idx="77">
                  <c:v>0.5816153953391705</c:v>
                </c:pt>
                <c:pt idx="78">
                  <c:v>0.59102071028711911</c:v>
                </c:pt>
                <c:pt idx="79">
                  <c:v>0.5930083018527551</c:v>
                </c:pt>
                <c:pt idx="80">
                  <c:v>0.56557435257237421</c:v>
                </c:pt>
                <c:pt idx="81">
                  <c:v>0.61008834696301495</c:v>
                </c:pt>
                <c:pt idx="82">
                  <c:v>0.61095260899776782</c:v>
                </c:pt>
                <c:pt idx="83">
                  <c:v>0.60198429343904802</c:v>
                </c:pt>
                <c:pt idx="84">
                  <c:v>0.61213423238209896</c:v>
                </c:pt>
                <c:pt idx="85">
                  <c:v>0.61036803550692109</c:v>
                </c:pt>
                <c:pt idx="86">
                  <c:v>0.61642597249691078</c:v>
                </c:pt>
                <c:pt idx="87">
                  <c:v>0.61580434232549774</c:v>
                </c:pt>
                <c:pt idx="88">
                  <c:v>0.61375664645829686</c:v>
                </c:pt>
                <c:pt idx="89">
                  <c:v>0.627426583767423</c:v>
                </c:pt>
                <c:pt idx="90">
                  <c:v>0.62563030212899517</c:v>
                </c:pt>
                <c:pt idx="91">
                  <c:v>0.62285497912446108</c:v>
                </c:pt>
                <c:pt idx="92">
                  <c:v>0.61904863517276909</c:v>
                </c:pt>
                <c:pt idx="93">
                  <c:v>0.61758350822672281</c:v>
                </c:pt>
                <c:pt idx="94">
                  <c:v>0.59759759009203672</c:v>
                </c:pt>
                <c:pt idx="95">
                  <c:v>0.60894342887308284</c:v>
                </c:pt>
                <c:pt idx="96">
                  <c:v>0.62471396917706135</c:v>
                </c:pt>
                <c:pt idx="97">
                  <c:v>0.61997406870461769</c:v>
                </c:pt>
                <c:pt idx="98">
                  <c:v>0.62896810791804936</c:v>
                </c:pt>
                <c:pt idx="99">
                  <c:v>0.63647468615736857</c:v>
                </c:pt>
                <c:pt idx="100">
                  <c:v>0.63064340873852442</c:v>
                </c:pt>
                <c:pt idx="101">
                  <c:v>0.62964469186996541</c:v>
                </c:pt>
                <c:pt idx="102">
                  <c:v>0.61797804926626143</c:v>
                </c:pt>
                <c:pt idx="103">
                  <c:v>0.61555236635051336</c:v>
                </c:pt>
                <c:pt idx="104">
                  <c:v>0.62448672004446382</c:v>
                </c:pt>
                <c:pt idx="105">
                  <c:v>0.61519310342425004</c:v>
                </c:pt>
                <c:pt idx="106">
                  <c:v>0.58359885433610048</c:v>
                </c:pt>
                <c:pt idx="107">
                  <c:v>0.57367388748011261</c:v>
                </c:pt>
                <c:pt idx="108">
                  <c:v>0.53400927145462473</c:v>
                </c:pt>
                <c:pt idx="109">
                  <c:v>0.54277910136339791</c:v>
                </c:pt>
                <c:pt idx="110">
                  <c:v>0.5114312698664728</c:v>
                </c:pt>
                <c:pt idx="111">
                  <c:v>0.46954510070451388</c:v>
                </c:pt>
                <c:pt idx="112">
                  <c:v>0.46057506987600516</c:v>
                </c:pt>
                <c:pt idx="113">
                  <c:v>0.44331532141725061</c:v>
                </c:pt>
                <c:pt idx="114">
                  <c:v>0.42266825671473285</c:v>
                </c:pt>
                <c:pt idx="115">
                  <c:v>0.42032564720406224</c:v>
                </c:pt>
                <c:pt idx="116">
                  <c:v>0.40538985170855674</c:v>
                </c:pt>
                <c:pt idx="117">
                  <c:v>0.38974037268515205</c:v>
                </c:pt>
                <c:pt idx="118">
                  <c:v>0.38198558195174237</c:v>
                </c:pt>
                <c:pt idx="119">
                  <c:v>0.36279542427550382</c:v>
                </c:pt>
                <c:pt idx="120">
                  <c:v>0.3727749442081329</c:v>
                </c:pt>
                <c:pt idx="121">
                  <c:v>0.37350575419765208</c:v>
                </c:pt>
                <c:pt idx="122">
                  <c:v>0.36093422796667607</c:v>
                </c:pt>
                <c:pt idx="123">
                  <c:v>0.35244498396847379</c:v>
                </c:pt>
                <c:pt idx="124">
                  <c:v>0.33628195005573414</c:v>
                </c:pt>
                <c:pt idx="125">
                  <c:v>0.33206859605102662</c:v>
                </c:pt>
                <c:pt idx="126">
                  <c:v>0.31130269342585004</c:v>
                </c:pt>
                <c:pt idx="127">
                  <c:v>0.29868991026748964</c:v>
                </c:pt>
                <c:pt idx="128">
                  <c:v>0.29372612892758432</c:v>
                </c:pt>
                <c:pt idx="129">
                  <c:v>0.28334053443412849</c:v>
                </c:pt>
                <c:pt idx="130">
                  <c:v>0.27235038064563549</c:v>
                </c:pt>
                <c:pt idx="131">
                  <c:v>0.26169932450031763</c:v>
                </c:pt>
                <c:pt idx="132">
                  <c:v>0.25440208717251522</c:v>
                </c:pt>
                <c:pt idx="133">
                  <c:v>0.25019119884470248</c:v>
                </c:pt>
                <c:pt idx="134">
                  <c:v>0.24160619283249862</c:v>
                </c:pt>
                <c:pt idx="135">
                  <c:v>0.23301605248761165</c:v>
                </c:pt>
                <c:pt idx="136">
                  <c:v>0.22834901840834287</c:v>
                </c:pt>
                <c:pt idx="137">
                  <c:v>0.21726293536573407</c:v>
                </c:pt>
                <c:pt idx="138">
                  <c:v>0.20733003313684006</c:v>
                </c:pt>
                <c:pt idx="139">
                  <c:v>0.20327396553149968</c:v>
                </c:pt>
                <c:pt idx="140">
                  <c:v>0.19872710933895102</c:v>
                </c:pt>
                <c:pt idx="141">
                  <c:v>0.19893884478676771</c:v>
                </c:pt>
                <c:pt idx="142">
                  <c:v>0.17569784319596465</c:v>
                </c:pt>
                <c:pt idx="143">
                  <c:v>0.18189889756230332</c:v>
                </c:pt>
                <c:pt idx="144">
                  <c:v>0.17031439534488016</c:v>
                </c:pt>
                <c:pt idx="145">
                  <c:v>0.16552618505400893</c:v>
                </c:pt>
                <c:pt idx="146">
                  <c:v>0.15624712773991384</c:v>
                </c:pt>
                <c:pt idx="147">
                  <c:v>0.15281784493159878</c:v>
                </c:pt>
                <c:pt idx="148">
                  <c:v>0.13103545469237726</c:v>
                </c:pt>
                <c:pt idx="149">
                  <c:v>0.12580730073990568</c:v>
                </c:pt>
                <c:pt idx="150">
                  <c:v>0.11649425075848645</c:v>
                </c:pt>
                <c:pt idx="151">
                  <c:v>0.11400198021641275</c:v>
                </c:pt>
                <c:pt idx="152">
                  <c:v>0.1097857928783751</c:v>
                </c:pt>
                <c:pt idx="153">
                  <c:v>0.10540245285456031</c:v>
                </c:pt>
                <c:pt idx="154">
                  <c:v>9.8493747643838669E-2</c:v>
                </c:pt>
                <c:pt idx="155">
                  <c:v>9.3038903504246498E-2</c:v>
                </c:pt>
                <c:pt idx="156">
                  <c:v>8.5765167443641793E-2</c:v>
                </c:pt>
                <c:pt idx="157">
                  <c:v>8.4482913107640639E-2</c:v>
                </c:pt>
                <c:pt idx="158">
                  <c:v>8.2602643558655708E-2</c:v>
                </c:pt>
                <c:pt idx="159">
                  <c:v>8.2018963236339004E-2</c:v>
                </c:pt>
                <c:pt idx="160">
                  <c:v>8.180742659704314E-2</c:v>
                </c:pt>
                <c:pt idx="161">
                  <c:v>8.2962680787741966E-2</c:v>
                </c:pt>
                <c:pt idx="162">
                  <c:v>8.1738616891545171E-2</c:v>
                </c:pt>
                <c:pt idx="163">
                  <c:v>8.2201064704554377E-2</c:v>
                </c:pt>
                <c:pt idx="164">
                  <c:v>8.1956680507180107E-2</c:v>
                </c:pt>
                <c:pt idx="165">
                  <c:v>8.2340700305465669E-2</c:v>
                </c:pt>
                <c:pt idx="166">
                  <c:v>7.833849945091817E-2</c:v>
                </c:pt>
                <c:pt idx="167">
                  <c:v>7.5127565654342796E-2</c:v>
                </c:pt>
                <c:pt idx="168">
                  <c:v>8.715286878668746E-2</c:v>
                </c:pt>
                <c:pt idx="169">
                  <c:v>8.9689017216828093E-2</c:v>
                </c:pt>
                <c:pt idx="170">
                  <c:v>9.3486023355450074E-2</c:v>
                </c:pt>
                <c:pt idx="171">
                  <c:v>9.7935344764516583E-2</c:v>
                </c:pt>
                <c:pt idx="172">
                  <c:v>9.9808240525524922E-2</c:v>
                </c:pt>
                <c:pt idx="173">
                  <c:v>0.10240564047029473</c:v>
                </c:pt>
                <c:pt idx="174">
                  <c:v>0.10327712693797107</c:v>
                </c:pt>
                <c:pt idx="175">
                  <c:v>0.11339318853906016</c:v>
                </c:pt>
                <c:pt idx="176">
                  <c:v>0.12598580537691531</c:v>
                </c:pt>
                <c:pt idx="177">
                  <c:v>0.14019712594719022</c:v>
                </c:pt>
                <c:pt idx="178">
                  <c:v>0.16200316712661589</c:v>
                </c:pt>
                <c:pt idx="179">
                  <c:v>0.15860452516526788</c:v>
                </c:pt>
              </c:numCache>
            </c:numRef>
          </c:val>
          <c:smooth val="0"/>
          <c:extLst>
            <c:ext xmlns:c16="http://schemas.microsoft.com/office/drawing/2014/chart" uri="{C3380CC4-5D6E-409C-BE32-E72D297353CC}">
              <c16:uniqueId val="{00000006-2B19-42AF-925C-0528646EE629}"/>
            </c:ext>
          </c:extLst>
        </c:ser>
        <c:ser>
          <c:idx val="5"/>
          <c:order val="5"/>
          <c:tx>
            <c:strRef>
              <c:f>'Graf III.11'!$P$3</c:f>
              <c:strCache>
                <c:ptCount val="1"/>
                <c:pt idx="0">
                  <c:v>2W repo rate</c:v>
                </c:pt>
              </c:strCache>
            </c:strRef>
          </c:tx>
          <c:spPr>
            <a:ln w="22225">
              <a:solidFill>
                <a:srgbClr val="FFC000"/>
              </a:solidFill>
              <a:prstDash val="sysDash"/>
            </a:ln>
          </c:spPr>
          <c:marker>
            <c:symbol val="none"/>
          </c:marker>
          <c:val>
            <c:numRef>
              <c:f>'Graf III.11'!$P$5:$P$184</c:f>
              <c:numCache>
                <c:formatCode>0.00</c:formatCode>
                <c:ptCount val="180"/>
                <c:pt idx="0">
                  <c:v>2</c:v>
                </c:pt>
                <c:pt idx="1">
                  <c:v>2</c:v>
                </c:pt>
                <c:pt idx="2">
                  <c:v>2</c:v>
                </c:pt>
                <c:pt idx="3">
                  <c:v>2</c:v>
                </c:pt>
                <c:pt idx="4">
                  <c:v>2</c:v>
                </c:pt>
                <c:pt idx="5">
                  <c:v>2.25</c:v>
                </c:pt>
                <c:pt idx="6">
                  <c:v>2.25</c:v>
                </c:pt>
                <c:pt idx="7">
                  <c:v>2.5</c:v>
                </c:pt>
                <c:pt idx="8">
                  <c:v>2.5</c:v>
                </c:pt>
                <c:pt idx="9">
                  <c:v>2.5</c:v>
                </c:pt>
                <c:pt idx="10">
                  <c:v>2.5</c:v>
                </c:pt>
                <c:pt idx="11">
                  <c:v>2.5</c:v>
                </c:pt>
                <c:pt idx="12">
                  <c:v>2.25</c:v>
                </c:pt>
                <c:pt idx="13">
                  <c:v>2.25</c:v>
                </c:pt>
                <c:pt idx="14">
                  <c:v>2.25</c:v>
                </c:pt>
                <c:pt idx="15">
                  <c:v>1.75</c:v>
                </c:pt>
                <c:pt idx="16">
                  <c:v>1.75</c:v>
                </c:pt>
                <c:pt idx="17">
                  <c:v>1.75</c:v>
                </c:pt>
                <c:pt idx="18">
                  <c:v>1.75</c:v>
                </c:pt>
                <c:pt idx="19">
                  <c:v>1.75</c:v>
                </c:pt>
                <c:pt idx="20">
                  <c:v>1.75</c:v>
                </c:pt>
                <c:pt idx="21">
                  <c:v>2</c:v>
                </c:pt>
                <c:pt idx="22">
                  <c:v>2</c:v>
                </c:pt>
                <c:pt idx="23">
                  <c:v>2</c:v>
                </c:pt>
                <c:pt idx="24">
                  <c:v>2</c:v>
                </c:pt>
                <c:pt idx="25">
                  <c:v>2</c:v>
                </c:pt>
                <c:pt idx="26">
                  <c:v>2</c:v>
                </c:pt>
                <c:pt idx="27">
                  <c:v>2</c:v>
                </c:pt>
                <c:pt idx="28">
                  <c:v>2</c:v>
                </c:pt>
                <c:pt idx="29">
                  <c:v>2</c:v>
                </c:pt>
                <c:pt idx="30">
                  <c:v>2.25</c:v>
                </c:pt>
                <c:pt idx="31">
                  <c:v>2.25</c:v>
                </c:pt>
                <c:pt idx="32">
                  <c:v>2.5</c:v>
                </c:pt>
                <c:pt idx="33">
                  <c:v>2.5</c:v>
                </c:pt>
                <c:pt idx="34">
                  <c:v>2.5</c:v>
                </c:pt>
                <c:pt idx="35">
                  <c:v>2.5</c:v>
                </c:pt>
                <c:pt idx="36">
                  <c:v>2.5</c:v>
                </c:pt>
                <c:pt idx="37">
                  <c:v>2.5</c:v>
                </c:pt>
                <c:pt idx="38">
                  <c:v>2.5</c:v>
                </c:pt>
                <c:pt idx="39">
                  <c:v>2.5</c:v>
                </c:pt>
                <c:pt idx="40">
                  <c:v>2.5</c:v>
                </c:pt>
                <c:pt idx="41">
                  <c:v>2.75</c:v>
                </c:pt>
                <c:pt idx="42">
                  <c:v>3</c:v>
                </c:pt>
                <c:pt idx="43">
                  <c:v>3.25</c:v>
                </c:pt>
                <c:pt idx="44">
                  <c:v>3.25</c:v>
                </c:pt>
                <c:pt idx="45">
                  <c:v>3.25</c:v>
                </c:pt>
                <c:pt idx="46">
                  <c:v>3.5</c:v>
                </c:pt>
                <c:pt idx="47">
                  <c:v>3.5</c:v>
                </c:pt>
                <c:pt idx="48">
                  <c:v>3.5</c:v>
                </c:pt>
                <c:pt idx="49">
                  <c:v>3.75</c:v>
                </c:pt>
                <c:pt idx="50">
                  <c:v>3.75</c:v>
                </c:pt>
                <c:pt idx="51">
                  <c:v>3.75</c:v>
                </c:pt>
                <c:pt idx="52">
                  <c:v>3.75</c:v>
                </c:pt>
                <c:pt idx="53">
                  <c:v>3.75</c:v>
                </c:pt>
                <c:pt idx="54">
                  <c:v>3.75</c:v>
                </c:pt>
                <c:pt idx="55">
                  <c:v>3.5</c:v>
                </c:pt>
                <c:pt idx="56">
                  <c:v>3.5</c:v>
                </c:pt>
                <c:pt idx="57">
                  <c:v>3.5</c:v>
                </c:pt>
                <c:pt idx="58">
                  <c:v>2.75</c:v>
                </c:pt>
                <c:pt idx="59">
                  <c:v>2.25</c:v>
                </c:pt>
                <c:pt idx="60">
                  <c:v>2.25</c:v>
                </c:pt>
                <c:pt idx="61">
                  <c:v>1.75</c:v>
                </c:pt>
                <c:pt idx="62">
                  <c:v>1.75</c:v>
                </c:pt>
                <c:pt idx="63">
                  <c:v>1.75</c:v>
                </c:pt>
                <c:pt idx="64">
                  <c:v>1.5</c:v>
                </c:pt>
                <c:pt idx="65">
                  <c:v>1.5</c:v>
                </c:pt>
                <c:pt idx="66">
                  <c:v>1.5</c:v>
                </c:pt>
                <c:pt idx="67">
                  <c:v>1.25</c:v>
                </c:pt>
                <c:pt idx="68">
                  <c:v>1.25</c:v>
                </c:pt>
                <c:pt idx="69">
                  <c:v>1.25</c:v>
                </c:pt>
                <c:pt idx="70">
                  <c:v>1.25</c:v>
                </c:pt>
                <c:pt idx="71">
                  <c:v>1</c:v>
                </c:pt>
                <c:pt idx="72">
                  <c:v>1</c:v>
                </c:pt>
                <c:pt idx="73">
                  <c:v>1</c:v>
                </c:pt>
                <c:pt idx="74">
                  <c:v>1</c:v>
                </c:pt>
                <c:pt idx="75">
                  <c:v>1</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0.75</c:v>
                </c:pt>
                <c:pt idx="89">
                  <c:v>0.75</c:v>
                </c:pt>
                <c:pt idx="90">
                  <c:v>0.75</c:v>
                </c:pt>
                <c:pt idx="91">
                  <c:v>0.75</c:v>
                </c:pt>
                <c:pt idx="92">
                  <c:v>0.75</c:v>
                </c:pt>
                <c:pt idx="93">
                  <c:v>0.75</c:v>
                </c:pt>
                <c:pt idx="94">
                  <c:v>0.75</c:v>
                </c:pt>
                <c:pt idx="95">
                  <c:v>0.75</c:v>
                </c:pt>
                <c:pt idx="96">
                  <c:v>0.75</c:v>
                </c:pt>
                <c:pt idx="97">
                  <c:v>0.75</c:v>
                </c:pt>
                <c:pt idx="98">
                  <c:v>0.75</c:v>
                </c:pt>
                <c:pt idx="99">
                  <c:v>0.75</c:v>
                </c:pt>
                <c:pt idx="100">
                  <c:v>0.75</c:v>
                </c:pt>
                <c:pt idx="101">
                  <c:v>0.5</c:v>
                </c:pt>
                <c:pt idx="102">
                  <c:v>0.5</c:v>
                </c:pt>
                <c:pt idx="103">
                  <c:v>0.5</c:v>
                </c:pt>
                <c:pt idx="104">
                  <c:v>0.5</c:v>
                </c:pt>
                <c:pt idx="105">
                  <c:v>0.25</c:v>
                </c:pt>
                <c:pt idx="106">
                  <c:v>0.05</c:v>
                </c:pt>
                <c:pt idx="107">
                  <c:v>0.05</c:v>
                </c:pt>
                <c:pt idx="108">
                  <c:v>0.05</c:v>
                </c:pt>
                <c:pt idx="109">
                  <c:v>0.05</c:v>
                </c:pt>
                <c:pt idx="110">
                  <c:v>0.05</c:v>
                </c:pt>
                <c:pt idx="111">
                  <c:v>0.05</c:v>
                </c:pt>
                <c:pt idx="112">
                  <c:v>0.05</c:v>
                </c:pt>
                <c:pt idx="113">
                  <c:v>0.05</c:v>
                </c:pt>
                <c:pt idx="114">
                  <c:v>0.05</c:v>
                </c:pt>
                <c:pt idx="115">
                  <c:v>0.05</c:v>
                </c:pt>
                <c:pt idx="116">
                  <c:v>0.05</c:v>
                </c:pt>
                <c:pt idx="117">
                  <c:v>0.05</c:v>
                </c:pt>
                <c:pt idx="118">
                  <c:v>0.05</c:v>
                </c:pt>
                <c:pt idx="119">
                  <c:v>0.05</c:v>
                </c:pt>
                <c:pt idx="120">
                  <c:v>0.05</c:v>
                </c:pt>
                <c:pt idx="121">
                  <c:v>0.05</c:v>
                </c:pt>
                <c:pt idx="122">
                  <c:v>0.05</c:v>
                </c:pt>
                <c:pt idx="123">
                  <c:v>0.05</c:v>
                </c:pt>
                <c:pt idx="124">
                  <c:v>0.05</c:v>
                </c:pt>
                <c:pt idx="125">
                  <c:v>0.05</c:v>
                </c:pt>
                <c:pt idx="126">
                  <c:v>0.05</c:v>
                </c:pt>
                <c:pt idx="127">
                  <c:v>0.05</c:v>
                </c:pt>
                <c:pt idx="128">
                  <c:v>0.05</c:v>
                </c:pt>
                <c:pt idx="129">
                  <c:v>0.05</c:v>
                </c:pt>
                <c:pt idx="130">
                  <c:v>0.05</c:v>
                </c:pt>
                <c:pt idx="131">
                  <c:v>0.05</c:v>
                </c:pt>
                <c:pt idx="132">
                  <c:v>0.05</c:v>
                </c:pt>
                <c:pt idx="133">
                  <c:v>0.05</c:v>
                </c:pt>
                <c:pt idx="134">
                  <c:v>0.05</c:v>
                </c:pt>
                <c:pt idx="135">
                  <c:v>0.05</c:v>
                </c:pt>
                <c:pt idx="136">
                  <c:v>0.05</c:v>
                </c:pt>
                <c:pt idx="137">
                  <c:v>0.05</c:v>
                </c:pt>
                <c:pt idx="138">
                  <c:v>0.05</c:v>
                </c:pt>
                <c:pt idx="139">
                  <c:v>0.05</c:v>
                </c:pt>
                <c:pt idx="140">
                  <c:v>0.05</c:v>
                </c:pt>
                <c:pt idx="141">
                  <c:v>0.05</c:v>
                </c:pt>
                <c:pt idx="142">
                  <c:v>0.05</c:v>
                </c:pt>
                <c:pt idx="143">
                  <c:v>0.05</c:v>
                </c:pt>
                <c:pt idx="144">
                  <c:v>0.05</c:v>
                </c:pt>
                <c:pt idx="145">
                  <c:v>0.05</c:v>
                </c:pt>
                <c:pt idx="146">
                  <c:v>0.05</c:v>
                </c:pt>
                <c:pt idx="147">
                  <c:v>0.05</c:v>
                </c:pt>
                <c:pt idx="148">
                  <c:v>0.05</c:v>
                </c:pt>
                <c:pt idx="149">
                  <c:v>0.05</c:v>
                </c:pt>
                <c:pt idx="150">
                  <c:v>0.05</c:v>
                </c:pt>
                <c:pt idx="151">
                  <c:v>0.05</c:v>
                </c:pt>
                <c:pt idx="152">
                  <c:v>0.05</c:v>
                </c:pt>
                <c:pt idx="153">
                  <c:v>0.05</c:v>
                </c:pt>
                <c:pt idx="154">
                  <c:v>0.05</c:v>
                </c:pt>
                <c:pt idx="155">
                  <c:v>0.05</c:v>
                </c:pt>
                <c:pt idx="156">
                  <c:v>0.05</c:v>
                </c:pt>
                <c:pt idx="157">
                  <c:v>0.05</c:v>
                </c:pt>
                <c:pt idx="158">
                  <c:v>0.05</c:v>
                </c:pt>
                <c:pt idx="159">
                  <c:v>0.05</c:v>
                </c:pt>
                <c:pt idx="160">
                  <c:v>0.05</c:v>
                </c:pt>
                <c:pt idx="161">
                  <c:v>0.05</c:v>
                </c:pt>
                <c:pt idx="162">
                  <c:v>0.05</c:v>
                </c:pt>
                <c:pt idx="163">
                  <c:v>0.25</c:v>
                </c:pt>
                <c:pt idx="164">
                  <c:v>0.25</c:v>
                </c:pt>
                <c:pt idx="165">
                  <c:v>0.25</c:v>
                </c:pt>
                <c:pt idx="166">
                  <c:v>0.5</c:v>
                </c:pt>
                <c:pt idx="167">
                  <c:v>0.5</c:v>
                </c:pt>
                <c:pt idx="168">
                  <c:v>0.5</c:v>
                </c:pt>
                <c:pt idx="169">
                  <c:v>0.75</c:v>
                </c:pt>
                <c:pt idx="170">
                  <c:v>0.75</c:v>
                </c:pt>
                <c:pt idx="171">
                  <c:v>0.75</c:v>
                </c:pt>
                <c:pt idx="172">
                  <c:v>0.75</c:v>
                </c:pt>
                <c:pt idx="173">
                  <c:v>1</c:v>
                </c:pt>
                <c:pt idx="174">
                  <c:v>1</c:v>
                </c:pt>
                <c:pt idx="175">
                  <c:v>1.25</c:v>
                </c:pt>
                <c:pt idx="176">
                  <c:v>1.5</c:v>
                </c:pt>
                <c:pt idx="177">
                  <c:v>1.5</c:v>
                </c:pt>
                <c:pt idx="178">
                  <c:v>1.75</c:v>
                </c:pt>
                <c:pt idx="179">
                  <c:v>1.75</c:v>
                </c:pt>
              </c:numCache>
            </c:numRef>
          </c:val>
          <c:smooth val="0"/>
          <c:extLst>
            <c:ext xmlns:c16="http://schemas.microsoft.com/office/drawing/2014/chart" uri="{C3380CC4-5D6E-409C-BE32-E72D297353CC}">
              <c16:uniqueId val="{00000007-2B19-42AF-925C-0528646EE629}"/>
            </c:ext>
          </c:extLst>
        </c:ser>
        <c:dLbls>
          <c:showLegendKey val="0"/>
          <c:showVal val="0"/>
          <c:showCatName val="0"/>
          <c:showSerName val="0"/>
          <c:showPercent val="0"/>
          <c:showBubbleSize val="0"/>
        </c:dLbls>
        <c:marker val="1"/>
        <c:smooth val="0"/>
        <c:axId val="148083072"/>
        <c:axId val="148084608"/>
      </c:lineChart>
      <c:lineChart>
        <c:grouping val="standard"/>
        <c:varyColors val="0"/>
        <c:ser>
          <c:idx val="0"/>
          <c:order val="0"/>
          <c:tx>
            <c:strRef>
              <c:f>'Graf III.11'!$K$3</c:f>
              <c:strCache>
                <c:ptCount val="1"/>
                <c:pt idx="0">
                  <c:v>Consumer loans (rhs)</c:v>
                </c:pt>
              </c:strCache>
            </c:strRef>
          </c:tx>
          <c:spPr>
            <a:ln w="22225">
              <a:solidFill>
                <a:srgbClr val="4085C6"/>
              </a:solidFill>
              <a:prstDash val="solid"/>
            </a:ln>
          </c:spPr>
          <c:marker>
            <c:symbol val="none"/>
          </c:marker>
          <c:dLbls>
            <c:dLbl>
              <c:idx val="180"/>
              <c:layout>
                <c:manualLayout>
                  <c:x val="-0.11931368143114539"/>
                </c:manualLayout>
              </c:layout>
              <c:numFmt formatCode="0.0&quot;%&quot;" sourceLinked="0"/>
              <c:spPr>
                <a:ln>
                  <a:solidFill>
                    <a:srgbClr val="000000"/>
                  </a:solidFill>
                </a:ln>
              </c:spPr>
              <c:txPr>
                <a:bodyPr/>
                <a:lstStyle/>
                <a:p>
                  <a:pPr>
                    <a:defRPr sz="900"/>
                  </a:pPr>
                  <a:endParaRPr lang="cs-CZ"/>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B19-42AF-925C-0528646EE62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'Graf III.11'!$J$5:$J$185</c:f>
              <c:numCache>
                <c:formatCode>m/d/yyyy</c:formatCode>
                <c:ptCount val="181"/>
                <c:pt idx="0">
                  <c:v>38017</c:v>
                </c:pt>
                <c:pt idx="1">
                  <c:v>38046</c:v>
                </c:pt>
                <c:pt idx="2">
                  <c:v>38077</c:v>
                </c:pt>
                <c:pt idx="3">
                  <c:v>38107</c:v>
                </c:pt>
                <c:pt idx="4">
                  <c:v>38138</c:v>
                </c:pt>
                <c:pt idx="5">
                  <c:v>38168</c:v>
                </c:pt>
                <c:pt idx="6">
                  <c:v>38199</c:v>
                </c:pt>
                <c:pt idx="7">
                  <c:v>38230</c:v>
                </c:pt>
                <c:pt idx="8">
                  <c:v>38260</c:v>
                </c:pt>
                <c:pt idx="9">
                  <c:v>38291</c:v>
                </c:pt>
                <c:pt idx="10">
                  <c:v>38321</c:v>
                </c:pt>
                <c:pt idx="11">
                  <c:v>38352</c:v>
                </c:pt>
                <c:pt idx="12">
                  <c:v>38383</c:v>
                </c:pt>
                <c:pt idx="13">
                  <c:v>38411</c:v>
                </c:pt>
                <c:pt idx="14">
                  <c:v>38442</c:v>
                </c:pt>
                <c:pt idx="15">
                  <c:v>38472</c:v>
                </c:pt>
                <c:pt idx="16">
                  <c:v>38503</c:v>
                </c:pt>
                <c:pt idx="17">
                  <c:v>38533</c:v>
                </c:pt>
                <c:pt idx="18">
                  <c:v>38564</c:v>
                </c:pt>
                <c:pt idx="19">
                  <c:v>38595</c:v>
                </c:pt>
                <c:pt idx="20">
                  <c:v>38625</c:v>
                </c:pt>
                <c:pt idx="21">
                  <c:v>38656</c:v>
                </c:pt>
                <c:pt idx="22">
                  <c:v>38686</c:v>
                </c:pt>
                <c:pt idx="23">
                  <c:v>38717</c:v>
                </c:pt>
                <c:pt idx="24">
                  <c:v>38748</c:v>
                </c:pt>
                <c:pt idx="25">
                  <c:v>38776</c:v>
                </c:pt>
                <c:pt idx="26">
                  <c:v>38807</c:v>
                </c:pt>
                <c:pt idx="27">
                  <c:v>38837</c:v>
                </c:pt>
                <c:pt idx="28">
                  <c:v>38868</c:v>
                </c:pt>
                <c:pt idx="29">
                  <c:v>38898</c:v>
                </c:pt>
                <c:pt idx="30">
                  <c:v>38929</c:v>
                </c:pt>
                <c:pt idx="31">
                  <c:v>38960</c:v>
                </c:pt>
                <c:pt idx="32">
                  <c:v>38990</c:v>
                </c:pt>
                <c:pt idx="33">
                  <c:v>39021</c:v>
                </c:pt>
                <c:pt idx="34">
                  <c:v>39051</c:v>
                </c:pt>
                <c:pt idx="35">
                  <c:v>39082</c:v>
                </c:pt>
                <c:pt idx="36">
                  <c:v>39113</c:v>
                </c:pt>
                <c:pt idx="37">
                  <c:v>39141</c:v>
                </c:pt>
                <c:pt idx="38">
                  <c:v>39172</c:v>
                </c:pt>
                <c:pt idx="39">
                  <c:v>39202</c:v>
                </c:pt>
                <c:pt idx="40">
                  <c:v>39233</c:v>
                </c:pt>
                <c:pt idx="41">
                  <c:v>39263</c:v>
                </c:pt>
                <c:pt idx="42">
                  <c:v>39294</c:v>
                </c:pt>
                <c:pt idx="43">
                  <c:v>39325</c:v>
                </c:pt>
                <c:pt idx="44">
                  <c:v>39355</c:v>
                </c:pt>
                <c:pt idx="45">
                  <c:v>39386</c:v>
                </c:pt>
                <c:pt idx="46">
                  <c:v>39416</c:v>
                </c:pt>
                <c:pt idx="47">
                  <c:v>39447</c:v>
                </c:pt>
                <c:pt idx="48">
                  <c:v>39478</c:v>
                </c:pt>
                <c:pt idx="49">
                  <c:v>39507</c:v>
                </c:pt>
                <c:pt idx="50">
                  <c:v>39538</c:v>
                </c:pt>
                <c:pt idx="51">
                  <c:v>39568</c:v>
                </c:pt>
                <c:pt idx="52">
                  <c:v>39599</c:v>
                </c:pt>
                <c:pt idx="53">
                  <c:v>39629</c:v>
                </c:pt>
                <c:pt idx="54">
                  <c:v>39660</c:v>
                </c:pt>
                <c:pt idx="55">
                  <c:v>39691</c:v>
                </c:pt>
                <c:pt idx="56">
                  <c:v>39721</c:v>
                </c:pt>
                <c:pt idx="57">
                  <c:v>39752</c:v>
                </c:pt>
                <c:pt idx="58">
                  <c:v>39782</c:v>
                </c:pt>
                <c:pt idx="59">
                  <c:v>39813</c:v>
                </c:pt>
                <c:pt idx="60">
                  <c:v>39844</c:v>
                </c:pt>
                <c:pt idx="61">
                  <c:v>39872</c:v>
                </c:pt>
                <c:pt idx="62">
                  <c:v>39903</c:v>
                </c:pt>
                <c:pt idx="63">
                  <c:v>39933</c:v>
                </c:pt>
                <c:pt idx="64">
                  <c:v>39964</c:v>
                </c:pt>
                <c:pt idx="65">
                  <c:v>39994</c:v>
                </c:pt>
                <c:pt idx="66">
                  <c:v>40025</c:v>
                </c:pt>
                <c:pt idx="67">
                  <c:v>40056</c:v>
                </c:pt>
                <c:pt idx="68">
                  <c:v>40086</c:v>
                </c:pt>
                <c:pt idx="69">
                  <c:v>40117</c:v>
                </c:pt>
                <c:pt idx="70">
                  <c:v>40147</c:v>
                </c:pt>
                <c:pt idx="71">
                  <c:v>40178</c:v>
                </c:pt>
                <c:pt idx="72">
                  <c:v>40209</c:v>
                </c:pt>
                <c:pt idx="73">
                  <c:v>40237</c:v>
                </c:pt>
                <c:pt idx="74">
                  <c:v>40268</c:v>
                </c:pt>
                <c:pt idx="75">
                  <c:v>40298</c:v>
                </c:pt>
                <c:pt idx="76">
                  <c:v>40329</c:v>
                </c:pt>
                <c:pt idx="77">
                  <c:v>40359</c:v>
                </c:pt>
                <c:pt idx="78">
                  <c:v>40390</c:v>
                </c:pt>
                <c:pt idx="79">
                  <c:v>40421</c:v>
                </c:pt>
                <c:pt idx="80">
                  <c:v>40451</c:v>
                </c:pt>
                <c:pt idx="81">
                  <c:v>40482</c:v>
                </c:pt>
                <c:pt idx="82">
                  <c:v>40512</c:v>
                </c:pt>
                <c:pt idx="83">
                  <c:v>40543</c:v>
                </c:pt>
                <c:pt idx="84">
                  <c:v>40574</c:v>
                </c:pt>
                <c:pt idx="85">
                  <c:v>40602</c:v>
                </c:pt>
                <c:pt idx="86">
                  <c:v>40633</c:v>
                </c:pt>
                <c:pt idx="87">
                  <c:v>40663</c:v>
                </c:pt>
                <c:pt idx="88">
                  <c:v>40694</c:v>
                </c:pt>
                <c:pt idx="89">
                  <c:v>40724</c:v>
                </c:pt>
                <c:pt idx="90">
                  <c:v>40755</c:v>
                </c:pt>
                <c:pt idx="91">
                  <c:v>40786</c:v>
                </c:pt>
                <c:pt idx="92">
                  <c:v>40816</c:v>
                </c:pt>
                <c:pt idx="93">
                  <c:v>40847</c:v>
                </c:pt>
                <c:pt idx="94">
                  <c:v>40877</c:v>
                </c:pt>
                <c:pt idx="95">
                  <c:v>40908</c:v>
                </c:pt>
                <c:pt idx="96">
                  <c:v>40939</c:v>
                </c:pt>
                <c:pt idx="97">
                  <c:v>40968</c:v>
                </c:pt>
                <c:pt idx="98">
                  <c:v>40999</c:v>
                </c:pt>
                <c:pt idx="99">
                  <c:v>41029</c:v>
                </c:pt>
                <c:pt idx="100">
                  <c:v>41060</c:v>
                </c:pt>
                <c:pt idx="101">
                  <c:v>41090</c:v>
                </c:pt>
                <c:pt idx="102">
                  <c:v>41121</c:v>
                </c:pt>
                <c:pt idx="103">
                  <c:v>41152</c:v>
                </c:pt>
                <c:pt idx="104">
                  <c:v>41182</c:v>
                </c:pt>
                <c:pt idx="105">
                  <c:v>41213</c:v>
                </c:pt>
                <c:pt idx="106">
                  <c:v>41243</c:v>
                </c:pt>
                <c:pt idx="107">
                  <c:v>41274</c:v>
                </c:pt>
                <c:pt idx="108">
                  <c:v>41305</c:v>
                </c:pt>
                <c:pt idx="109">
                  <c:v>41333</c:v>
                </c:pt>
                <c:pt idx="110">
                  <c:v>41364</c:v>
                </c:pt>
                <c:pt idx="111">
                  <c:v>41394</c:v>
                </c:pt>
                <c:pt idx="112">
                  <c:v>41425</c:v>
                </c:pt>
                <c:pt idx="113">
                  <c:v>41455</c:v>
                </c:pt>
                <c:pt idx="114">
                  <c:v>41486</c:v>
                </c:pt>
                <c:pt idx="115">
                  <c:v>41517</c:v>
                </c:pt>
                <c:pt idx="116">
                  <c:v>41547</c:v>
                </c:pt>
                <c:pt idx="117">
                  <c:v>41578</c:v>
                </c:pt>
                <c:pt idx="118">
                  <c:v>41608</c:v>
                </c:pt>
                <c:pt idx="119">
                  <c:v>41639</c:v>
                </c:pt>
                <c:pt idx="120">
                  <c:v>41670</c:v>
                </c:pt>
                <c:pt idx="121">
                  <c:v>41698</c:v>
                </c:pt>
                <c:pt idx="122">
                  <c:v>41729</c:v>
                </c:pt>
                <c:pt idx="123">
                  <c:v>41759</c:v>
                </c:pt>
                <c:pt idx="124">
                  <c:v>41790</c:v>
                </c:pt>
                <c:pt idx="125">
                  <c:v>41820</c:v>
                </c:pt>
                <c:pt idx="126">
                  <c:v>41851</c:v>
                </c:pt>
                <c:pt idx="127">
                  <c:v>41882</c:v>
                </c:pt>
                <c:pt idx="128">
                  <c:v>41912</c:v>
                </c:pt>
                <c:pt idx="129">
                  <c:v>41943</c:v>
                </c:pt>
                <c:pt idx="130">
                  <c:v>41973</c:v>
                </c:pt>
                <c:pt idx="131">
                  <c:v>42004</c:v>
                </c:pt>
                <c:pt idx="132">
                  <c:v>42035</c:v>
                </c:pt>
                <c:pt idx="133">
                  <c:v>42063</c:v>
                </c:pt>
                <c:pt idx="134">
                  <c:v>42094</c:v>
                </c:pt>
                <c:pt idx="135">
                  <c:v>42124</c:v>
                </c:pt>
                <c:pt idx="136">
                  <c:v>42155</c:v>
                </c:pt>
                <c:pt idx="137">
                  <c:v>42185</c:v>
                </c:pt>
                <c:pt idx="138">
                  <c:v>42216</c:v>
                </c:pt>
                <c:pt idx="139">
                  <c:v>42247</c:v>
                </c:pt>
                <c:pt idx="140">
                  <c:v>42277</c:v>
                </c:pt>
                <c:pt idx="141">
                  <c:v>42308</c:v>
                </c:pt>
                <c:pt idx="142">
                  <c:v>42338</c:v>
                </c:pt>
                <c:pt idx="143">
                  <c:v>42369</c:v>
                </c:pt>
                <c:pt idx="144">
                  <c:v>42400</c:v>
                </c:pt>
                <c:pt idx="145">
                  <c:v>42429</c:v>
                </c:pt>
                <c:pt idx="146">
                  <c:v>42460</c:v>
                </c:pt>
                <c:pt idx="147">
                  <c:v>42490</c:v>
                </c:pt>
                <c:pt idx="148">
                  <c:v>42521</c:v>
                </c:pt>
                <c:pt idx="149">
                  <c:v>42551</c:v>
                </c:pt>
                <c:pt idx="150">
                  <c:v>42582</c:v>
                </c:pt>
                <c:pt idx="151">
                  <c:v>42613</c:v>
                </c:pt>
                <c:pt idx="152">
                  <c:v>42643</c:v>
                </c:pt>
                <c:pt idx="153">
                  <c:v>42674</c:v>
                </c:pt>
                <c:pt idx="154">
                  <c:v>42704</c:v>
                </c:pt>
                <c:pt idx="155">
                  <c:v>42735</c:v>
                </c:pt>
                <c:pt idx="156">
                  <c:v>42766</c:v>
                </c:pt>
                <c:pt idx="157">
                  <c:v>42794</c:v>
                </c:pt>
                <c:pt idx="158">
                  <c:v>42825</c:v>
                </c:pt>
                <c:pt idx="159">
                  <c:v>42855</c:v>
                </c:pt>
                <c:pt idx="160">
                  <c:v>42886</c:v>
                </c:pt>
                <c:pt idx="161">
                  <c:v>42916</c:v>
                </c:pt>
                <c:pt idx="162">
                  <c:v>42947</c:v>
                </c:pt>
                <c:pt idx="163">
                  <c:v>42978</c:v>
                </c:pt>
                <c:pt idx="164">
                  <c:v>43008</c:v>
                </c:pt>
                <c:pt idx="165">
                  <c:v>43039</c:v>
                </c:pt>
                <c:pt idx="166">
                  <c:v>43069</c:v>
                </c:pt>
                <c:pt idx="167">
                  <c:v>43100</c:v>
                </c:pt>
                <c:pt idx="168">
                  <c:v>43131</c:v>
                </c:pt>
                <c:pt idx="169">
                  <c:v>43159</c:v>
                </c:pt>
                <c:pt idx="170">
                  <c:v>43190</c:v>
                </c:pt>
                <c:pt idx="171">
                  <c:v>43220</c:v>
                </c:pt>
                <c:pt idx="172">
                  <c:v>43251</c:v>
                </c:pt>
                <c:pt idx="173">
                  <c:v>43281</c:v>
                </c:pt>
                <c:pt idx="174">
                  <c:v>43312</c:v>
                </c:pt>
                <c:pt idx="175">
                  <c:v>43343</c:v>
                </c:pt>
                <c:pt idx="176">
                  <c:v>43373</c:v>
                </c:pt>
                <c:pt idx="177">
                  <c:v>43404</c:v>
                </c:pt>
                <c:pt idx="178">
                  <c:v>43434</c:v>
                </c:pt>
                <c:pt idx="179">
                  <c:v>43465</c:v>
                </c:pt>
                <c:pt idx="180">
                  <c:v>43496</c:v>
                </c:pt>
              </c:numCache>
            </c:numRef>
          </c:cat>
          <c:val>
            <c:numRef>
              <c:f>'Graf III.11'!$K$5:$K$185</c:f>
              <c:numCache>
                <c:formatCode>0.00</c:formatCode>
                <c:ptCount val="181"/>
                <c:pt idx="0">
                  <c:v>13.750369936100038</c:v>
                </c:pt>
                <c:pt idx="1">
                  <c:v>14.220887073938677</c:v>
                </c:pt>
                <c:pt idx="2">
                  <c:v>14.241073508705838</c:v>
                </c:pt>
                <c:pt idx="3">
                  <c:v>13.712934299954734</c:v>
                </c:pt>
                <c:pt idx="4">
                  <c:v>13.888974837501431</c:v>
                </c:pt>
                <c:pt idx="5">
                  <c:v>14.063933968501335</c:v>
                </c:pt>
                <c:pt idx="6">
                  <c:v>14.028275586953811</c:v>
                </c:pt>
                <c:pt idx="7">
                  <c:v>14.347603461182882</c:v>
                </c:pt>
                <c:pt idx="8">
                  <c:v>13.631995409807795</c:v>
                </c:pt>
                <c:pt idx="9">
                  <c:v>13.439486074338351</c:v>
                </c:pt>
                <c:pt idx="10">
                  <c:v>12.973965199065713</c:v>
                </c:pt>
                <c:pt idx="11">
                  <c:v>13.499071291468416</c:v>
                </c:pt>
                <c:pt idx="12">
                  <c:v>13.808519547202366</c:v>
                </c:pt>
                <c:pt idx="13">
                  <c:v>12.876150043239779</c:v>
                </c:pt>
                <c:pt idx="14">
                  <c:v>12.23168768221281</c:v>
                </c:pt>
                <c:pt idx="15">
                  <c:v>11.142187683377186</c:v>
                </c:pt>
                <c:pt idx="16">
                  <c:v>10.546970457495128</c:v>
                </c:pt>
                <c:pt idx="17">
                  <c:v>12.895628559990865</c:v>
                </c:pt>
                <c:pt idx="18">
                  <c:v>12.781585252357463</c:v>
                </c:pt>
                <c:pt idx="19">
                  <c:v>12.446319987571387</c:v>
                </c:pt>
                <c:pt idx="20">
                  <c:v>12.776878684894118</c:v>
                </c:pt>
                <c:pt idx="21">
                  <c:v>12.360753422531838</c:v>
                </c:pt>
                <c:pt idx="22">
                  <c:v>11.919495190794889</c:v>
                </c:pt>
                <c:pt idx="23">
                  <c:v>11.776503532007986</c:v>
                </c:pt>
                <c:pt idx="24">
                  <c:v>12.154058607165455</c:v>
                </c:pt>
                <c:pt idx="25">
                  <c:v>12.096107215298842</c:v>
                </c:pt>
                <c:pt idx="26">
                  <c:v>11.781166574565397</c:v>
                </c:pt>
                <c:pt idx="27">
                  <c:v>11.844879231026965</c:v>
                </c:pt>
                <c:pt idx="28">
                  <c:v>11.630937738311658</c:v>
                </c:pt>
                <c:pt idx="29">
                  <c:v>11.820792016392375</c:v>
                </c:pt>
                <c:pt idx="30">
                  <c:v>11.976895922668612</c:v>
                </c:pt>
                <c:pt idx="31">
                  <c:v>11.581698917311474</c:v>
                </c:pt>
                <c:pt idx="32">
                  <c:v>11.557758011231314</c:v>
                </c:pt>
                <c:pt idx="33">
                  <c:v>11.848873379170456</c:v>
                </c:pt>
                <c:pt idx="34">
                  <c:v>11.952899475149399</c:v>
                </c:pt>
                <c:pt idx="35">
                  <c:v>11.99448218372361</c:v>
                </c:pt>
                <c:pt idx="36">
                  <c:v>12.150029756267447</c:v>
                </c:pt>
                <c:pt idx="37">
                  <c:v>11.258883844669613</c:v>
                </c:pt>
                <c:pt idx="38">
                  <c:v>11.041277051526388</c:v>
                </c:pt>
                <c:pt idx="39">
                  <c:v>10.710757202194284</c:v>
                </c:pt>
                <c:pt idx="40">
                  <c:v>10.964136619471207</c:v>
                </c:pt>
                <c:pt idx="41">
                  <c:v>11.018570879489467</c:v>
                </c:pt>
                <c:pt idx="42">
                  <c:v>11.228215532085068</c:v>
                </c:pt>
                <c:pt idx="43">
                  <c:v>11.499169324447049</c:v>
                </c:pt>
                <c:pt idx="44">
                  <c:v>11.417076253099662</c:v>
                </c:pt>
                <c:pt idx="45">
                  <c:v>11.537468831684379</c:v>
                </c:pt>
                <c:pt idx="46">
                  <c:v>11.866513574297569</c:v>
                </c:pt>
                <c:pt idx="47">
                  <c:v>11.789099327219425</c:v>
                </c:pt>
                <c:pt idx="48">
                  <c:v>12.141978673477825</c:v>
                </c:pt>
                <c:pt idx="49">
                  <c:v>11.812870323834733</c:v>
                </c:pt>
                <c:pt idx="50">
                  <c:v>12.148232711146198</c:v>
                </c:pt>
                <c:pt idx="51">
                  <c:v>12.074359784714698</c:v>
                </c:pt>
                <c:pt idx="52">
                  <c:v>12.08813084928078</c:v>
                </c:pt>
                <c:pt idx="53">
                  <c:v>11.858176395513457</c:v>
                </c:pt>
                <c:pt idx="54">
                  <c:v>12.127649359523707</c:v>
                </c:pt>
                <c:pt idx="55">
                  <c:v>12.02482365256132</c:v>
                </c:pt>
                <c:pt idx="56">
                  <c:v>12.080478483905907</c:v>
                </c:pt>
                <c:pt idx="57">
                  <c:v>12.21534239991221</c:v>
                </c:pt>
                <c:pt idx="58">
                  <c:v>12.506385980902621</c:v>
                </c:pt>
                <c:pt idx="59">
                  <c:v>12.242350569815844</c:v>
                </c:pt>
                <c:pt idx="60">
                  <c:v>12.962027891841279</c:v>
                </c:pt>
                <c:pt idx="61">
                  <c:v>13.247352112028688</c:v>
                </c:pt>
                <c:pt idx="62">
                  <c:v>13.09446781333318</c:v>
                </c:pt>
                <c:pt idx="63">
                  <c:v>12.908353243628051</c:v>
                </c:pt>
                <c:pt idx="64">
                  <c:v>12.89789831242855</c:v>
                </c:pt>
                <c:pt idx="65">
                  <c:v>12.861784552714731</c:v>
                </c:pt>
                <c:pt idx="66">
                  <c:v>13.237830866861175</c:v>
                </c:pt>
                <c:pt idx="67">
                  <c:v>13.286324655637074</c:v>
                </c:pt>
                <c:pt idx="68">
                  <c:v>13.418301378197048</c:v>
                </c:pt>
                <c:pt idx="69">
                  <c:v>13.879748854188083</c:v>
                </c:pt>
                <c:pt idx="70">
                  <c:v>13.839409729695751</c:v>
                </c:pt>
                <c:pt idx="71">
                  <c:v>13.69651551461838</c:v>
                </c:pt>
                <c:pt idx="72">
                  <c:v>13.952972986939436</c:v>
                </c:pt>
                <c:pt idx="73">
                  <c:v>14.054381754569413</c:v>
                </c:pt>
                <c:pt idx="74">
                  <c:v>14.14212853410011</c:v>
                </c:pt>
                <c:pt idx="75">
                  <c:v>13.826848269216818</c:v>
                </c:pt>
                <c:pt idx="76">
                  <c:v>13.782824870935098</c:v>
                </c:pt>
                <c:pt idx="77">
                  <c:v>13.860863469052321</c:v>
                </c:pt>
                <c:pt idx="78">
                  <c:v>13.849064445308009</c:v>
                </c:pt>
                <c:pt idx="79">
                  <c:v>14.079445092343258</c:v>
                </c:pt>
                <c:pt idx="80">
                  <c:v>14.098652351830584</c:v>
                </c:pt>
                <c:pt idx="81">
                  <c:v>13.907294574524194</c:v>
                </c:pt>
                <c:pt idx="82">
                  <c:v>14.053307199666573</c:v>
                </c:pt>
                <c:pt idx="83">
                  <c:v>13.447802445065619</c:v>
                </c:pt>
                <c:pt idx="84">
                  <c:v>13.702514542018836</c:v>
                </c:pt>
                <c:pt idx="85">
                  <c:v>13.904143319547133</c:v>
                </c:pt>
                <c:pt idx="86">
                  <c:v>13.619610102884984</c:v>
                </c:pt>
                <c:pt idx="87">
                  <c:v>13.323191860007833</c:v>
                </c:pt>
                <c:pt idx="88">
                  <c:v>13.216407737750888</c:v>
                </c:pt>
                <c:pt idx="89">
                  <c:v>13.141180170248022</c:v>
                </c:pt>
                <c:pt idx="90">
                  <c:v>13.078592300160796</c:v>
                </c:pt>
                <c:pt idx="91">
                  <c:v>13.139338346279711</c:v>
                </c:pt>
                <c:pt idx="92">
                  <c:v>13.174463995754831</c:v>
                </c:pt>
                <c:pt idx="93">
                  <c:v>13.362054344332918</c:v>
                </c:pt>
                <c:pt idx="94">
                  <c:v>13.264619751036209</c:v>
                </c:pt>
                <c:pt idx="95">
                  <c:v>12.968420573948045</c:v>
                </c:pt>
                <c:pt idx="96">
                  <c:v>13.393119877232776</c:v>
                </c:pt>
                <c:pt idx="97">
                  <c:v>13.592251428241976</c:v>
                </c:pt>
                <c:pt idx="98">
                  <c:v>13.375728099546903</c:v>
                </c:pt>
                <c:pt idx="99">
                  <c:v>13.587461330044958</c:v>
                </c:pt>
                <c:pt idx="100">
                  <c:v>13.505679980296485</c:v>
                </c:pt>
                <c:pt idx="101">
                  <c:v>13.463094328576792</c:v>
                </c:pt>
                <c:pt idx="102">
                  <c:v>13.836149294010633</c:v>
                </c:pt>
                <c:pt idx="103">
                  <c:v>13.913728570162974</c:v>
                </c:pt>
                <c:pt idx="104">
                  <c:v>13.511996968251541</c:v>
                </c:pt>
                <c:pt idx="105">
                  <c:v>13.441064175225755</c:v>
                </c:pt>
                <c:pt idx="106">
                  <c:v>14.106011087428135</c:v>
                </c:pt>
                <c:pt idx="107">
                  <c:v>14.013065166047957</c:v>
                </c:pt>
                <c:pt idx="108">
                  <c:v>14.125318421085638</c:v>
                </c:pt>
                <c:pt idx="109">
                  <c:v>14.567393811739807</c:v>
                </c:pt>
                <c:pt idx="110">
                  <c:v>14.379252949376662</c:v>
                </c:pt>
                <c:pt idx="111">
                  <c:v>14.160487671061404</c:v>
                </c:pt>
                <c:pt idx="112">
                  <c:v>14.046164618917796</c:v>
                </c:pt>
                <c:pt idx="113">
                  <c:v>13.554309485119894</c:v>
                </c:pt>
                <c:pt idx="114">
                  <c:v>13.672461840071151</c:v>
                </c:pt>
                <c:pt idx="115">
                  <c:v>13.629176621048785</c:v>
                </c:pt>
                <c:pt idx="116">
                  <c:v>13.616430822171415</c:v>
                </c:pt>
                <c:pt idx="117">
                  <c:v>13.735570564340788</c:v>
                </c:pt>
                <c:pt idx="118">
                  <c:v>14.006252496271665</c:v>
                </c:pt>
                <c:pt idx="119">
                  <c:v>13.69216348788953</c:v>
                </c:pt>
                <c:pt idx="120">
                  <c:v>13.690276043549838</c:v>
                </c:pt>
                <c:pt idx="121">
                  <c:v>13.806766269741813</c:v>
                </c:pt>
                <c:pt idx="122">
                  <c:v>13.898079452194889</c:v>
                </c:pt>
                <c:pt idx="123">
                  <c:v>14.145209137858764</c:v>
                </c:pt>
                <c:pt idx="124">
                  <c:v>13.888400639141576</c:v>
                </c:pt>
                <c:pt idx="125">
                  <c:v>13.733870390242014</c:v>
                </c:pt>
                <c:pt idx="126">
                  <c:v>13.835267291179662</c:v>
                </c:pt>
                <c:pt idx="127">
                  <c:v>13.714226199435341</c:v>
                </c:pt>
                <c:pt idx="128">
                  <c:v>13.491805101487035</c:v>
                </c:pt>
                <c:pt idx="129">
                  <c:v>13.52517354396058</c:v>
                </c:pt>
                <c:pt idx="130">
                  <c:v>13.796409121290138</c:v>
                </c:pt>
                <c:pt idx="131">
                  <c:v>13.746607267791111</c:v>
                </c:pt>
                <c:pt idx="132">
                  <c:v>13.019714001216942</c:v>
                </c:pt>
                <c:pt idx="133">
                  <c:v>12.982908487477305</c:v>
                </c:pt>
                <c:pt idx="134">
                  <c:v>12.858185762724444</c:v>
                </c:pt>
                <c:pt idx="135">
                  <c:v>12.653722581380226</c:v>
                </c:pt>
                <c:pt idx="136">
                  <c:v>12.348701761073926</c:v>
                </c:pt>
                <c:pt idx="137">
                  <c:v>12.347570504402757</c:v>
                </c:pt>
                <c:pt idx="138">
                  <c:v>12.370487268585057</c:v>
                </c:pt>
                <c:pt idx="139">
                  <c:v>12.401777708869194</c:v>
                </c:pt>
                <c:pt idx="140">
                  <c:v>11.910095787839509</c:v>
                </c:pt>
                <c:pt idx="141">
                  <c:v>12.02143356086339</c:v>
                </c:pt>
                <c:pt idx="142">
                  <c:v>11.860904195320071</c:v>
                </c:pt>
                <c:pt idx="143">
                  <c:v>11.510746332700872</c:v>
                </c:pt>
                <c:pt idx="144">
                  <c:v>11.580049592792404</c:v>
                </c:pt>
                <c:pt idx="145">
                  <c:v>11.275393379223047</c:v>
                </c:pt>
                <c:pt idx="146">
                  <c:v>10.869483946926463</c:v>
                </c:pt>
                <c:pt idx="147">
                  <c:v>10.798480031677267</c:v>
                </c:pt>
                <c:pt idx="148">
                  <c:v>10.588447766694227</c:v>
                </c:pt>
                <c:pt idx="149">
                  <c:v>10.550078616067928</c:v>
                </c:pt>
                <c:pt idx="150">
                  <c:v>10.683153914083256</c:v>
                </c:pt>
                <c:pt idx="151">
                  <c:v>10.506446058077483</c:v>
                </c:pt>
                <c:pt idx="152">
                  <c:v>10.360429139016484</c:v>
                </c:pt>
                <c:pt idx="153">
                  <c:v>10.297595695043407</c:v>
                </c:pt>
                <c:pt idx="154">
                  <c:v>10.075888667091309</c:v>
                </c:pt>
                <c:pt idx="155">
                  <c:v>9.9839712860823084</c:v>
                </c:pt>
                <c:pt idx="156">
                  <c:v>10.2461472324298</c:v>
                </c:pt>
                <c:pt idx="157">
                  <c:v>9.5626571751105338</c:v>
                </c:pt>
                <c:pt idx="158">
                  <c:v>9.3360787030201067</c:v>
                </c:pt>
                <c:pt idx="159">
                  <c:v>9.1906215814734349</c:v>
                </c:pt>
                <c:pt idx="160">
                  <c:v>9.2969175162636546</c:v>
                </c:pt>
                <c:pt idx="161">
                  <c:v>9.233164236206699</c:v>
                </c:pt>
                <c:pt idx="162">
                  <c:v>9.3780951996601143</c:v>
                </c:pt>
                <c:pt idx="163">
                  <c:v>9.3364852843089672</c:v>
                </c:pt>
                <c:pt idx="164">
                  <c:v>9.2061267577175538</c:v>
                </c:pt>
                <c:pt idx="165">
                  <c:v>8.9286020224554061</c:v>
                </c:pt>
                <c:pt idx="166">
                  <c:v>8.6490594642375154</c:v>
                </c:pt>
                <c:pt idx="167">
                  <c:v>8.6221259153235241</c:v>
                </c:pt>
                <c:pt idx="168">
                  <c:v>8.7632382881531043</c:v>
                </c:pt>
                <c:pt idx="169">
                  <c:v>8.6454786006708773</c:v>
                </c:pt>
                <c:pt idx="170">
                  <c:v>8.376533000539176</c:v>
                </c:pt>
                <c:pt idx="171">
                  <c:v>8.4727869701192926</c:v>
                </c:pt>
                <c:pt idx="172">
                  <c:v>8.3938233570182383</c:v>
                </c:pt>
                <c:pt idx="173">
                  <c:v>8.4465873431898153</c:v>
                </c:pt>
                <c:pt idx="174">
                  <c:v>8.6125893078225868</c:v>
                </c:pt>
                <c:pt idx="175">
                  <c:v>8.3575498209102701</c:v>
                </c:pt>
                <c:pt idx="176">
                  <c:v>8.4055804732959327</c:v>
                </c:pt>
                <c:pt idx="177">
                  <c:v>8.3019598842342273</c:v>
                </c:pt>
                <c:pt idx="178">
                  <c:v>8.3938411325592011</c:v>
                </c:pt>
                <c:pt idx="179">
                  <c:v>8.4686185766092628</c:v>
                </c:pt>
                <c:pt idx="180">
                  <c:v>8.31057531003656</c:v>
                </c:pt>
              </c:numCache>
            </c:numRef>
          </c:val>
          <c:smooth val="0"/>
          <c:extLst>
            <c:ext xmlns:c16="http://schemas.microsoft.com/office/drawing/2014/chart" uri="{C3380CC4-5D6E-409C-BE32-E72D297353CC}">
              <c16:uniqueId val="{00000009-2B19-42AF-925C-0528646EE629}"/>
            </c:ext>
          </c:extLst>
        </c:ser>
        <c:dLbls>
          <c:showLegendKey val="0"/>
          <c:showVal val="0"/>
          <c:showCatName val="0"/>
          <c:showSerName val="0"/>
          <c:showPercent val="0"/>
          <c:showBubbleSize val="0"/>
        </c:dLbls>
        <c:marker val="1"/>
        <c:smooth val="0"/>
        <c:axId val="148086144"/>
        <c:axId val="148104320"/>
      </c:lineChart>
      <c:dateAx>
        <c:axId val="148083072"/>
        <c:scaling>
          <c:orientation val="minMax"/>
          <c:max val="43465"/>
          <c:min val="39813"/>
        </c:scaling>
        <c:delete val="0"/>
        <c:axPos val="b"/>
        <c:numFmt formatCode="mm\/yy" sourceLinked="0"/>
        <c:majorTickMark val="none"/>
        <c:minorTickMark val="none"/>
        <c:tickLblPos val="low"/>
        <c:spPr>
          <a:ln w="3175">
            <a:solidFill>
              <a:srgbClr val="000000"/>
            </a:solidFill>
            <a:prstDash val="solid"/>
          </a:ln>
        </c:spPr>
        <c:txPr>
          <a:bodyPr rot="0" vert="horz"/>
          <a:lstStyle/>
          <a:p>
            <a:pPr>
              <a:defRPr/>
            </a:pPr>
            <a:endParaRPr lang="cs-CZ"/>
          </a:p>
        </c:txPr>
        <c:crossAx val="148084608"/>
        <c:crosses val="autoZero"/>
        <c:auto val="1"/>
        <c:lblOffset val="100"/>
        <c:baseTimeUnit val="months"/>
        <c:majorUnit val="2"/>
        <c:majorTimeUnit val="years"/>
        <c:minorUnit val="6"/>
        <c:minorTimeUnit val="months"/>
      </c:dateAx>
      <c:valAx>
        <c:axId val="14808460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a:pPr>
            <a:endParaRPr lang="cs-CZ"/>
          </a:p>
        </c:txPr>
        <c:crossAx val="148083072"/>
        <c:crosses val="autoZero"/>
        <c:crossBetween val="between"/>
        <c:majorUnit val="1"/>
      </c:valAx>
      <c:dateAx>
        <c:axId val="148086144"/>
        <c:scaling>
          <c:orientation val="minMax"/>
        </c:scaling>
        <c:delete val="1"/>
        <c:axPos val="b"/>
        <c:numFmt formatCode="m/d/yyyy" sourceLinked="1"/>
        <c:majorTickMark val="out"/>
        <c:minorTickMark val="none"/>
        <c:tickLblPos val="nextTo"/>
        <c:crossAx val="148104320"/>
        <c:crosses val="autoZero"/>
        <c:auto val="1"/>
        <c:lblOffset val="100"/>
        <c:baseTimeUnit val="months"/>
      </c:dateAx>
      <c:valAx>
        <c:axId val="148104320"/>
        <c:scaling>
          <c:orientation val="minMax"/>
          <c:max val="15"/>
          <c:min val="8"/>
        </c:scaling>
        <c:delete val="0"/>
        <c:axPos val="r"/>
        <c:numFmt formatCode="0" sourceLinked="0"/>
        <c:majorTickMark val="cross"/>
        <c:minorTickMark val="none"/>
        <c:tickLblPos val="nextTo"/>
        <c:spPr>
          <a:ln w="3175">
            <a:solidFill>
              <a:srgbClr val="000000"/>
            </a:solidFill>
            <a:prstDash val="solid"/>
          </a:ln>
        </c:spPr>
        <c:txPr>
          <a:bodyPr rot="0" vert="horz"/>
          <a:lstStyle/>
          <a:p>
            <a:pPr>
              <a:defRPr/>
            </a:pPr>
            <a:endParaRPr lang="cs-CZ"/>
          </a:p>
        </c:txPr>
        <c:crossAx val="148086144"/>
        <c:crosses val="max"/>
        <c:crossBetween val="between"/>
        <c:majorUnit val="1"/>
      </c:valAx>
      <c:spPr>
        <a:noFill/>
        <a:ln w="25400">
          <a:noFill/>
        </a:ln>
      </c:spPr>
    </c:plotArea>
    <c:legend>
      <c:legendPos val="r"/>
      <c:layout>
        <c:manualLayout>
          <c:xMode val="edge"/>
          <c:yMode val="edge"/>
          <c:x val="2.9911309842197309E-2"/>
          <c:y val="0.76795580110497241"/>
          <c:w val="0.59360719739130918"/>
          <c:h val="0.23204419889502761"/>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7710478497879E-3"/>
          <c:y val="1.9353696266443402E-2"/>
          <c:w val="0.99832222895215017"/>
          <c:h val="0.79350154692417951"/>
        </c:manualLayout>
      </c:layout>
      <c:barChart>
        <c:barDir val="col"/>
        <c:grouping val="clustered"/>
        <c:varyColors val="0"/>
        <c:ser>
          <c:idx val="0"/>
          <c:order val="0"/>
          <c:tx>
            <c:strRef>
              <c:f>'Graf III.12'!$L$4</c:f>
              <c:strCache>
                <c:ptCount val="1"/>
                <c:pt idx="0">
                  <c:v>Změna sazby netermínované</c:v>
                </c:pt>
              </c:strCache>
            </c:strRef>
          </c:tx>
          <c:spPr>
            <a:solidFill>
              <a:srgbClr val="4880C4"/>
            </a:solidFill>
            <a:ln w="25400">
              <a:noFill/>
            </a:ln>
          </c:spPr>
          <c:invertIfNegative val="0"/>
          <c:dPt>
            <c:idx val="5"/>
            <c:invertIfNegative val="0"/>
            <c:bubble3D val="0"/>
            <c:extLst>
              <c:ext xmlns:c16="http://schemas.microsoft.com/office/drawing/2014/chart" uri="{C3380CC4-5D6E-409C-BE32-E72D297353CC}">
                <c16:uniqueId val="{00000000-3CC8-481B-BBC0-784AFF60FBDB}"/>
              </c:ext>
            </c:extLst>
          </c:dPt>
          <c:cat>
            <c:strRef>
              <c:f>'Graf III.12'!$K$5:$K$10</c:f>
              <c:strCache>
                <c:ptCount val="6"/>
                <c:pt idx="0">
                  <c:v>Velké banky</c:v>
                </c:pt>
                <c:pt idx="1">
                  <c:v>Střední banky</c:v>
                </c:pt>
                <c:pt idx="2">
                  <c:v>Malé banky</c:v>
                </c:pt>
                <c:pt idx="3">
                  <c:v>Pobočky zahraničních bank</c:v>
                </c:pt>
                <c:pt idx="4">
                  <c:v>Stavební spořitelny</c:v>
                </c:pt>
                <c:pt idx="5">
                  <c:v>2T repo sazba</c:v>
                </c:pt>
              </c:strCache>
            </c:strRef>
          </c:cat>
          <c:val>
            <c:numRef>
              <c:f>'Graf III.12'!$L$5:$L$10</c:f>
              <c:numCache>
                <c:formatCode>0.00</c:formatCode>
                <c:ptCount val="6"/>
                <c:pt idx="0">
                  <c:v>1.5842028394814703E-2</c:v>
                </c:pt>
                <c:pt idx="1">
                  <c:v>4.1424767715212002E-2</c:v>
                </c:pt>
                <c:pt idx="2">
                  <c:v>0.11912929192507898</c:v>
                </c:pt>
                <c:pt idx="3">
                  <c:v>2.0448387832688986E-2</c:v>
                </c:pt>
                <c:pt idx="4">
                  <c:v>-1.8739080677180886E-2</c:v>
                </c:pt>
                <c:pt idx="5">
                  <c:v>1.25</c:v>
                </c:pt>
              </c:numCache>
            </c:numRef>
          </c:val>
          <c:extLst>
            <c:ext xmlns:c16="http://schemas.microsoft.com/office/drawing/2014/chart" uri="{C3380CC4-5D6E-409C-BE32-E72D297353CC}">
              <c16:uniqueId val="{00000001-3CC8-481B-BBC0-784AFF60FBDB}"/>
            </c:ext>
          </c:extLst>
        </c:ser>
        <c:ser>
          <c:idx val="1"/>
          <c:order val="1"/>
          <c:tx>
            <c:strRef>
              <c:f>'Graf III.12'!$M$4</c:f>
              <c:strCache>
                <c:ptCount val="1"/>
                <c:pt idx="0">
                  <c:v>Změna sazby termínované</c:v>
                </c:pt>
              </c:strCache>
            </c:strRef>
          </c:tx>
          <c:spPr>
            <a:solidFill>
              <a:srgbClr val="E96041"/>
            </a:solidFill>
            <a:ln w="25400">
              <a:noFill/>
            </a:ln>
          </c:spPr>
          <c:invertIfNegative val="0"/>
          <c:cat>
            <c:strRef>
              <c:f>'Graf III.12'!$K$5:$K$10</c:f>
              <c:strCache>
                <c:ptCount val="6"/>
                <c:pt idx="0">
                  <c:v>Velké banky</c:v>
                </c:pt>
                <c:pt idx="1">
                  <c:v>Střední banky</c:v>
                </c:pt>
                <c:pt idx="2">
                  <c:v>Malé banky</c:v>
                </c:pt>
                <c:pt idx="3">
                  <c:v>Pobočky zahraničních bank</c:v>
                </c:pt>
                <c:pt idx="4">
                  <c:v>Stavební spořitelny</c:v>
                </c:pt>
                <c:pt idx="5">
                  <c:v>2T repo sazba</c:v>
                </c:pt>
              </c:strCache>
            </c:strRef>
          </c:cat>
          <c:val>
            <c:numRef>
              <c:f>'Graf III.12'!$M$5:$M$10</c:f>
              <c:numCache>
                <c:formatCode>0.00</c:formatCode>
                <c:ptCount val="6"/>
                <c:pt idx="0">
                  <c:v>0.32073698245016558</c:v>
                </c:pt>
                <c:pt idx="1">
                  <c:v>0.34156572034725396</c:v>
                </c:pt>
                <c:pt idx="2">
                  <c:v>0.67946260486657617</c:v>
                </c:pt>
                <c:pt idx="3">
                  <c:v>0.51970218243340194</c:v>
                </c:pt>
                <c:pt idx="4">
                  <c:v>7.2641399700901221E-3</c:v>
                </c:pt>
              </c:numCache>
            </c:numRef>
          </c:val>
          <c:extLst>
            <c:ext xmlns:c16="http://schemas.microsoft.com/office/drawing/2014/chart" uri="{C3380CC4-5D6E-409C-BE32-E72D297353CC}">
              <c16:uniqueId val="{00000002-3CC8-481B-BBC0-784AFF60FBDB}"/>
            </c:ext>
          </c:extLst>
        </c:ser>
        <c:dLbls>
          <c:showLegendKey val="0"/>
          <c:showVal val="0"/>
          <c:showCatName val="0"/>
          <c:showSerName val="0"/>
          <c:showPercent val="0"/>
          <c:showBubbleSize val="0"/>
        </c:dLbls>
        <c:gapWidth val="150"/>
        <c:axId val="148129280"/>
        <c:axId val="148131200"/>
      </c:barChart>
      <c:scatterChart>
        <c:scatterStyle val="lineMarker"/>
        <c:varyColors val="0"/>
        <c:ser>
          <c:idx val="2"/>
          <c:order val="2"/>
          <c:tx>
            <c:strRef>
              <c:f>'Graf III.12'!$N$4</c:f>
              <c:strCache>
                <c:ptCount val="1"/>
                <c:pt idx="0">
                  <c:v>Změna objemu vkladů (pravá osa)</c:v>
                </c:pt>
              </c:strCache>
            </c:strRef>
          </c:tx>
          <c:spPr>
            <a:ln w="28575">
              <a:noFill/>
            </a:ln>
          </c:spPr>
          <c:marker>
            <c:symbol val="circle"/>
            <c:size val="7"/>
            <c:spPr>
              <a:solidFill>
                <a:schemeClr val="tx1"/>
              </a:solidFill>
              <a:ln>
                <a:noFill/>
              </a:ln>
            </c:spPr>
          </c:marker>
          <c:yVal>
            <c:numRef>
              <c:f>'Graf III.12'!$N$5:$N$9</c:f>
              <c:numCache>
                <c:formatCode>0.00</c:formatCode>
                <c:ptCount val="5"/>
                <c:pt idx="0">
                  <c:v>7.8821468830855057</c:v>
                </c:pt>
                <c:pt idx="1">
                  <c:v>13.38606635999</c:v>
                </c:pt>
                <c:pt idx="2">
                  <c:v>14.523730412594293</c:v>
                </c:pt>
                <c:pt idx="3">
                  <c:v>3.5718749856118004</c:v>
                </c:pt>
                <c:pt idx="4">
                  <c:v>-6.60253987412257</c:v>
                </c:pt>
              </c:numCache>
            </c:numRef>
          </c:yVal>
          <c:smooth val="0"/>
          <c:extLst>
            <c:ext xmlns:c16="http://schemas.microsoft.com/office/drawing/2014/chart" uri="{C3380CC4-5D6E-409C-BE32-E72D297353CC}">
              <c16:uniqueId val="{00000003-3CC8-481B-BBC0-784AFF60FBDB}"/>
            </c:ext>
          </c:extLst>
        </c:ser>
        <c:dLbls>
          <c:showLegendKey val="0"/>
          <c:showVal val="0"/>
          <c:showCatName val="0"/>
          <c:showSerName val="0"/>
          <c:showPercent val="0"/>
          <c:showBubbleSize val="0"/>
        </c:dLbls>
        <c:axId val="148138624"/>
        <c:axId val="148137088"/>
      </c:scatterChart>
      <c:catAx>
        <c:axId val="148129280"/>
        <c:scaling>
          <c:orientation val="minMax"/>
        </c:scaling>
        <c:delete val="0"/>
        <c:axPos val="b"/>
        <c:numFmt formatCode="General" sourceLinked="0"/>
        <c:majorTickMark val="none"/>
        <c:minorTickMark val="none"/>
        <c:tickLblPos val="low"/>
        <c:spPr>
          <a:ln w="6350">
            <a:solidFill>
              <a:srgbClr val="000000"/>
            </a:solidFill>
            <a:prstDash val="solid"/>
          </a:ln>
        </c:spPr>
        <c:txPr>
          <a:bodyPr rot="-1260000" vert="horz"/>
          <a:lstStyle/>
          <a:p>
            <a:pPr>
              <a:defRPr sz="900">
                <a:latin typeface="Arial"/>
                <a:ea typeface="Arial"/>
                <a:cs typeface="Arial"/>
              </a:defRPr>
            </a:pPr>
            <a:endParaRPr lang="cs-CZ"/>
          </a:p>
        </c:txPr>
        <c:crossAx val="148131200"/>
        <c:crosses val="autoZero"/>
        <c:auto val="1"/>
        <c:lblAlgn val="ctr"/>
        <c:lblOffset val="100"/>
        <c:noMultiLvlLbl val="0"/>
      </c:catAx>
      <c:valAx>
        <c:axId val="148131200"/>
        <c:scaling>
          <c:orientation val="minMax"/>
          <c:max val="1.6"/>
          <c:min val="-0.8"/>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129280"/>
        <c:crosses val="autoZero"/>
        <c:crossBetween val="between"/>
        <c:majorUnit val="0.4"/>
      </c:valAx>
      <c:valAx>
        <c:axId val="148137088"/>
        <c:scaling>
          <c:orientation val="minMax"/>
          <c:max val="16"/>
          <c:min val="-8"/>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138624"/>
        <c:crosses val="max"/>
        <c:crossBetween val="midCat"/>
        <c:majorUnit val="4"/>
        <c:minorUnit val="0.1"/>
      </c:valAx>
      <c:valAx>
        <c:axId val="148138624"/>
        <c:scaling>
          <c:orientation val="minMax"/>
        </c:scaling>
        <c:delete val="1"/>
        <c:axPos val="b"/>
        <c:majorTickMark val="out"/>
        <c:minorTickMark val="none"/>
        <c:tickLblPos val="nextTo"/>
        <c:crossAx val="148137088"/>
        <c:crosses val="autoZero"/>
        <c:crossBetween val="midCat"/>
      </c:valAx>
      <c:spPr>
        <a:noFill/>
        <a:ln w="25400">
          <a:noFill/>
        </a:ln>
      </c:spPr>
    </c:plotArea>
    <c:legend>
      <c:legendPos val="b"/>
      <c:layout>
        <c:manualLayout>
          <c:xMode val="edge"/>
          <c:yMode val="edge"/>
          <c:x val="6.6433566433566432E-2"/>
          <c:y val="0.83220893945706631"/>
          <c:w val="0.52655883486592148"/>
          <c:h val="0.167791060542933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598777286985467"/>
          <c:y val="1.9230769230769232E-2"/>
          <c:w val="0.56026662825683371"/>
          <c:h val="0.90384615384615385"/>
        </c:manualLayout>
      </c:layout>
      <c:barChart>
        <c:barDir val="bar"/>
        <c:grouping val="clustered"/>
        <c:varyColors val="0"/>
        <c:ser>
          <c:idx val="0"/>
          <c:order val="0"/>
          <c:tx>
            <c:strRef>
              <c:f>'Graf III.1'!$N$5</c:f>
              <c:strCache>
                <c:ptCount val="1"/>
                <c:pt idx="0">
                  <c:v>Objem</c:v>
                </c:pt>
              </c:strCache>
            </c:strRef>
          </c:tx>
          <c:spPr>
            <a:noFill/>
            <a:ln w="25400">
              <a:noFill/>
            </a:ln>
          </c:spPr>
          <c:invertIfNegative val="0"/>
          <c:dLbls>
            <c:spPr>
              <a:noFill/>
              <a:ln>
                <a:noFill/>
              </a:ln>
              <a:effectLst/>
            </c:spPr>
            <c:txPr>
              <a:bodyPr/>
              <a:lstStyle/>
              <a:p>
                <a:pPr>
                  <a:defRPr sz="900">
                    <a:latin typeface="Arial" panose="020B0604020202020204" pitchFamily="34" charset="0"/>
                    <a:cs typeface="Arial" panose="020B0604020202020204" pitchFamily="34" charset="0"/>
                  </a:defRPr>
                </a:pPr>
                <a:endParaRPr lang="cs-CZ"/>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 III.1'!$J$6:$J$10</c:f>
              <c:strCache>
                <c:ptCount val="5"/>
                <c:pt idx="0">
                  <c:v>NPFA</c:v>
                </c:pt>
                <c:pt idx="1">
                  <c:v>Investiční fondy</c:v>
                </c:pt>
                <c:pt idx="2">
                  <c:v>Penzijní fondy</c:v>
                </c:pt>
                <c:pt idx="3">
                  <c:v>Pojišťovny</c:v>
                </c:pt>
                <c:pt idx="4">
                  <c:v>Banky</c:v>
                </c:pt>
              </c:strCache>
            </c:strRef>
          </c:cat>
          <c:val>
            <c:numRef>
              <c:f>'Graf III.1'!$N$6:$N$10</c:f>
              <c:numCache>
                <c:formatCode>0</c:formatCode>
                <c:ptCount val="5"/>
                <c:pt idx="0">
                  <c:v>426.46394323308266</c:v>
                </c:pt>
                <c:pt idx="1">
                  <c:v>506.70132699999999</c:v>
                </c:pt>
                <c:pt idx="2">
                  <c:v>470.32685700000002</c:v>
                </c:pt>
                <c:pt idx="3">
                  <c:v>519.51700099999994</c:v>
                </c:pt>
                <c:pt idx="4">
                  <c:v>7281.2737030029994</c:v>
                </c:pt>
              </c:numCache>
            </c:numRef>
          </c:val>
          <c:extLst>
            <c:ext xmlns:c16="http://schemas.microsoft.com/office/drawing/2014/chart" uri="{C3380CC4-5D6E-409C-BE32-E72D297353CC}">
              <c16:uniqueId val="{00000000-2E13-4111-A50A-386596D43DB9}"/>
            </c:ext>
          </c:extLst>
        </c:ser>
        <c:dLbls>
          <c:showLegendKey val="0"/>
          <c:showVal val="0"/>
          <c:showCatName val="0"/>
          <c:showSerName val="0"/>
          <c:showPercent val="0"/>
          <c:showBubbleSize val="0"/>
        </c:dLbls>
        <c:gapWidth val="69"/>
        <c:axId val="140138368"/>
        <c:axId val="140139904"/>
      </c:barChart>
      <c:catAx>
        <c:axId val="140138368"/>
        <c:scaling>
          <c:orientation val="minMax"/>
        </c:scaling>
        <c:delete val="0"/>
        <c:axPos val="l"/>
        <c:numFmt formatCode="General" sourceLinked="0"/>
        <c:majorTickMark val="none"/>
        <c:minorTickMark val="none"/>
        <c:tickLblPos val="none"/>
        <c:spPr>
          <a:ln w="6350">
            <a:solidFill>
              <a:srgbClr val="000000"/>
            </a:solidFill>
            <a:prstDash val="solid"/>
          </a:ln>
        </c:spPr>
        <c:txPr>
          <a:bodyPr rot="0" vert="horz"/>
          <a:lstStyle/>
          <a:p>
            <a:pPr>
              <a:defRPr sz="900">
                <a:latin typeface="Arial"/>
                <a:ea typeface="Arial"/>
                <a:cs typeface="Arial"/>
              </a:defRPr>
            </a:pPr>
            <a:endParaRPr lang="cs-CZ"/>
          </a:p>
        </c:txPr>
        <c:crossAx val="140139904"/>
        <c:crosses val="autoZero"/>
        <c:auto val="1"/>
        <c:lblAlgn val="ctr"/>
        <c:lblOffset val="100"/>
        <c:noMultiLvlLbl val="0"/>
      </c:catAx>
      <c:valAx>
        <c:axId val="140139904"/>
        <c:scaling>
          <c:orientation val="minMax"/>
          <c:max val="15000"/>
        </c:scaling>
        <c:delete val="1"/>
        <c:axPos val="b"/>
        <c:numFmt formatCode="0" sourceLinked="1"/>
        <c:majorTickMark val="out"/>
        <c:minorTickMark val="none"/>
        <c:tickLblPos val="nextTo"/>
        <c:crossAx val="140138368"/>
        <c:crosses val="autoZero"/>
        <c:crossBetween val="between"/>
      </c:valAx>
      <c:spPr>
        <a:noFill/>
        <a:ln w="25400">
          <a:noFill/>
        </a:ln>
      </c:spPr>
    </c:plotArea>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043742750268629E-2"/>
          <c:y val="4.7408097795906767E-2"/>
          <c:w val="0.83132860289806187"/>
          <c:h val="0.5507783536372538"/>
        </c:manualLayout>
      </c:layout>
      <c:barChart>
        <c:barDir val="col"/>
        <c:grouping val="clustered"/>
        <c:varyColors val="0"/>
        <c:ser>
          <c:idx val="0"/>
          <c:order val="0"/>
          <c:tx>
            <c:strRef>
              <c:f>'Graf III.12'!$L$3</c:f>
              <c:strCache>
                <c:ptCount val="1"/>
                <c:pt idx="0">
                  <c:v>Change in demand deposit rate</c:v>
                </c:pt>
              </c:strCache>
            </c:strRef>
          </c:tx>
          <c:spPr>
            <a:solidFill>
              <a:srgbClr val="4880C4"/>
            </a:solidFill>
            <a:ln w="25400">
              <a:noFill/>
            </a:ln>
          </c:spPr>
          <c:invertIfNegative val="0"/>
          <c:dPt>
            <c:idx val="5"/>
            <c:invertIfNegative val="0"/>
            <c:bubble3D val="0"/>
            <c:extLst>
              <c:ext xmlns:c16="http://schemas.microsoft.com/office/drawing/2014/chart" uri="{C3380CC4-5D6E-409C-BE32-E72D297353CC}">
                <c16:uniqueId val="{00000000-2246-4468-B0A4-10BFEB9B16B7}"/>
              </c:ext>
            </c:extLst>
          </c:dPt>
          <c:cat>
            <c:strRef>
              <c:f>'Graf III.12'!$J$5:$J$10</c:f>
              <c:strCache>
                <c:ptCount val="6"/>
                <c:pt idx="0">
                  <c:v>Large banks</c:v>
                </c:pt>
                <c:pt idx="1">
                  <c:v>Medium-sized banks</c:v>
                </c:pt>
                <c:pt idx="2">
                  <c:v>Small banks</c:v>
                </c:pt>
                <c:pt idx="3">
                  <c:v>Foreign bank branches</c:v>
                </c:pt>
                <c:pt idx="4">
                  <c:v>Building societies</c:v>
                </c:pt>
                <c:pt idx="5">
                  <c:v>2W repo rate</c:v>
                </c:pt>
              </c:strCache>
            </c:strRef>
          </c:cat>
          <c:val>
            <c:numRef>
              <c:f>'Graf III.12'!$L$5:$L$10</c:f>
              <c:numCache>
                <c:formatCode>0.00</c:formatCode>
                <c:ptCount val="6"/>
                <c:pt idx="0">
                  <c:v>1.5842028394814703E-2</c:v>
                </c:pt>
                <c:pt idx="1">
                  <c:v>4.1424767715212002E-2</c:v>
                </c:pt>
                <c:pt idx="2">
                  <c:v>0.11912929192507898</c:v>
                </c:pt>
                <c:pt idx="3">
                  <c:v>2.0448387832688986E-2</c:v>
                </c:pt>
                <c:pt idx="4">
                  <c:v>-1.8739080677180886E-2</c:v>
                </c:pt>
                <c:pt idx="5">
                  <c:v>1.25</c:v>
                </c:pt>
              </c:numCache>
            </c:numRef>
          </c:val>
          <c:extLst>
            <c:ext xmlns:c16="http://schemas.microsoft.com/office/drawing/2014/chart" uri="{C3380CC4-5D6E-409C-BE32-E72D297353CC}">
              <c16:uniqueId val="{00000001-2246-4468-B0A4-10BFEB9B16B7}"/>
            </c:ext>
          </c:extLst>
        </c:ser>
        <c:ser>
          <c:idx val="1"/>
          <c:order val="1"/>
          <c:tx>
            <c:strRef>
              <c:f>'Graf III.12'!$M$3</c:f>
              <c:strCache>
                <c:ptCount val="1"/>
                <c:pt idx="0">
                  <c:v>Change in time deposit rate</c:v>
                </c:pt>
              </c:strCache>
            </c:strRef>
          </c:tx>
          <c:spPr>
            <a:solidFill>
              <a:srgbClr val="E96041"/>
            </a:solidFill>
            <a:ln w="25400">
              <a:noFill/>
            </a:ln>
          </c:spPr>
          <c:invertIfNegative val="0"/>
          <c:cat>
            <c:strRef>
              <c:f>'Graf III.12'!$J$5:$J$10</c:f>
              <c:strCache>
                <c:ptCount val="6"/>
                <c:pt idx="0">
                  <c:v>Large banks</c:v>
                </c:pt>
                <c:pt idx="1">
                  <c:v>Medium-sized banks</c:v>
                </c:pt>
                <c:pt idx="2">
                  <c:v>Small banks</c:v>
                </c:pt>
                <c:pt idx="3">
                  <c:v>Foreign bank branches</c:v>
                </c:pt>
                <c:pt idx="4">
                  <c:v>Building societies</c:v>
                </c:pt>
                <c:pt idx="5">
                  <c:v>2W repo rate</c:v>
                </c:pt>
              </c:strCache>
            </c:strRef>
          </c:cat>
          <c:val>
            <c:numRef>
              <c:f>'Graf III.12'!$M$5:$M$10</c:f>
              <c:numCache>
                <c:formatCode>0.00</c:formatCode>
                <c:ptCount val="6"/>
                <c:pt idx="0">
                  <c:v>0.32073698245016558</c:v>
                </c:pt>
                <c:pt idx="1">
                  <c:v>0.34156572034725396</c:v>
                </c:pt>
                <c:pt idx="2">
                  <c:v>0.67946260486657617</c:v>
                </c:pt>
                <c:pt idx="3">
                  <c:v>0.51970218243340194</c:v>
                </c:pt>
                <c:pt idx="4">
                  <c:v>7.2641399700901221E-3</c:v>
                </c:pt>
              </c:numCache>
            </c:numRef>
          </c:val>
          <c:extLst>
            <c:ext xmlns:c16="http://schemas.microsoft.com/office/drawing/2014/chart" uri="{C3380CC4-5D6E-409C-BE32-E72D297353CC}">
              <c16:uniqueId val="{00000002-2246-4468-B0A4-10BFEB9B16B7}"/>
            </c:ext>
          </c:extLst>
        </c:ser>
        <c:dLbls>
          <c:showLegendKey val="0"/>
          <c:showVal val="0"/>
          <c:showCatName val="0"/>
          <c:showSerName val="0"/>
          <c:showPercent val="0"/>
          <c:showBubbleSize val="0"/>
        </c:dLbls>
        <c:gapWidth val="150"/>
        <c:axId val="148310272"/>
        <c:axId val="148320640"/>
      </c:barChart>
      <c:scatterChart>
        <c:scatterStyle val="lineMarker"/>
        <c:varyColors val="0"/>
        <c:ser>
          <c:idx val="2"/>
          <c:order val="2"/>
          <c:tx>
            <c:strRef>
              <c:f>'Graf III.12'!$N$3</c:f>
              <c:strCache>
                <c:ptCount val="1"/>
                <c:pt idx="0">
                  <c:v>Change in volume of deposits (rhs)</c:v>
                </c:pt>
              </c:strCache>
            </c:strRef>
          </c:tx>
          <c:spPr>
            <a:ln w="28575">
              <a:noFill/>
            </a:ln>
          </c:spPr>
          <c:marker>
            <c:symbol val="circle"/>
            <c:size val="7"/>
            <c:spPr>
              <a:solidFill>
                <a:schemeClr val="tx1"/>
              </a:solidFill>
              <a:ln>
                <a:noFill/>
              </a:ln>
            </c:spPr>
          </c:marker>
          <c:yVal>
            <c:numRef>
              <c:f>'Graf III.12'!$N$5:$N$9</c:f>
              <c:numCache>
                <c:formatCode>0.00</c:formatCode>
                <c:ptCount val="5"/>
                <c:pt idx="0">
                  <c:v>7.8821468830855057</c:v>
                </c:pt>
                <c:pt idx="1">
                  <c:v>13.38606635999</c:v>
                </c:pt>
                <c:pt idx="2">
                  <c:v>14.523730412594293</c:v>
                </c:pt>
                <c:pt idx="3">
                  <c:v>3.5718749856118004</c:v>
                </c:pt>
                <c:pt idx="4">
                  <c:v>-6.60253987412257</c:v>
                </c:pt>
              </c:numCache>
            </c:numRef>
          </c:yVal>
          <c:smooth val="0"/>
          <c:extLst>
            <c:ext xmlns:c16="http://schemas.microsoft.com/office/drawing/2014/chart" uri="{C3380CC4-5D6E-409C-BE32-E72D297353CC}">
              <c16:uniqueId val="{00000003-2246-4468-B0A4-10BFEB9B16B7}"/>
            </c:ext>
          </c:extLst>
        </c:ser>
        <c:dLbls>
          <c:showLegendKey val="0"/>
          <c:showVal val="0"/>
          <c:showCatName val="0"/>
          <c:showSerName val="0"/>
          <c:showPercent val="0"/>
          <c:showBubbleSize val="0"/>
        </c:dLbls>
        <c:axId val="148323712"/>
        <c:axId val="148322176"/>
      </c:scatterChart>
      <c:catAx>
        <c:axId val="148310272"/>
        <c:scaling>
          <c:orientation val="minMax"/>
        </c:scaling>
        <c:delete val="0"/>
        <c:axPos val="b"/>
        <c:numFmt formatCode="General" sourceLinked="0"/>
        <c:majorTickMark val="none"/>
        <c:minorTickMark val="none"/>
        <c:tickLblPos val="low"/>
        <c:spPr>
          <a:ln w="6350">
            <a:solidFill>
              <a:srgbClr val="000000"/>
            </a:solidFill>
            <a:prstDash val="solid"/>
          </a:ln>
        </c:spPr>
        <c:txPr>
          <a:bodyPr rot="-1260000" vert="horz"/>
          <a:lstStyle/>
          <a:p>
            <a:pPr>
              <a:defRPr sz="900">
                <a:latin typeface="Arial"/>
                <a:ea typeface="Arial"/>
                <a:cs typeface="Arial"/>
              </a:defRPr>
            </a:pPr>
            <a:endParaRPr lang="cs-CZ"/>
          </a:p>
        </c:txPr>
        <c:crossAx val="148320640"/>
        <c:crosses val="autoZero"/>
        <c:auto val="1"/>
        <c:lblAlgn val="ctr"/>
        <c:lblOffset val="100"/>
        <c:noMultiLvlLbl val="0"/>
      </c:catAx>
      <c:valAx>
        <c:axId val="148320640"/>
        <c:scaling>
          <c:orientation val="minMax"/>
          <c:max val="1.6"/>
          <c:min val="-0.8"/>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310272"/>
        <c:crosses val="autoZero"/>
        <c:crossBetween val="between"/>
        <c:majorUnit val="0.4"/>
      </c:valAx>
      <c:valAx>
        <c:axId val="148322176"/>
        <c:scaling>
          <c:orientation val="minMax"/>
          <c:max val="16"/>
          <c:min val="-8"/>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323712"/>
        <c:crosses val="max"/>
        <c:crossBetween val="midCat"/>
        <c:majorUnit val="4"/>
        <c:minorUnit val="0.1"/>
      </c:valAx>
      <c:valAx>
        <c:axId val="148323712"/>
        <c:scaling>
          <c:orientation val="minMax"/>
        </c:scaling>
        <c:delete val="1"/>
        <c:axPos val="b"/>
        <c:majorTickMark val="out"/>
        <c:minorTickMark val="none"/>
        <c:tickLblPos val="nextTo"/>
        <c:crossAx val="148322176"/>
        <c:crosses val="autoZero"/>
        <c:crossBetween val="midCat"/>
      </c:valAx>
      <c:spPr>
        <a:noFill/>
        <a:ln w="25400">
          <a:noFill/>
        </a:ln>
      </c:spPr>
    </c:plotArea>
    <c:legend>
      <c:legendPos val="b"/>
      <c:layout>
        <c:manualLayout>
          <c:xMode val="edge"/>
          <c:yMode val="edge"/>
          <c:x val="6.6433566433566432E-2"/>
          <c:y val="0.83220893945706631"/>
          <c:w val="0.64984941638795712"/>
          <c:h val="0.16779106054293366"/>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9062276306371"/>
          <c:y val="4.1357584356894406E-2"/>
          <c:w val="0.8417653212928804"/>
          <c:h val="0.75493264831727991"/>
        </c:manualLayout>
      </c:layout>
      <c:lineChart>
        <c:grouping val="standard"/>
        <c:varyColors val="0"/>
        <c:ser>
          <c:idx val="0"/>
          <c:order val="0"/>
          <c:tx>
            <c:strRef>
              <c:f>'Graf III.13'!$K$4</c:f>
              <c:strCache>
                <c:ptCount val="1"/>
                <c:pt idx="0">
                  <c:v>Ztráty ze znehodnocení ke klientským úvěrům</c:v>
                </c:pt>
              </c:strCache>
            </c:strRef>
          </c:tx>
          <c:spPr>
            <a:ln w="25400">
              <a:solidFill>
                <a:srgbClr val="4880C4"/>
              </a:solidFill>
              <a:prstDash val="solid"/>
            </a:ln>
          </c:spPr>
          <c:marker>
            <c:symbol val="none"/>
          </c:marker>
          <c:cat>
            <c:numRef>
              <c:f>'Graf III.13'!$J$5:$J$125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III.13'!$K$5:$K$125</c:f>
              <c:numCache>
                <c:formatCode>0.0</c:formatCode>
                <c:ptCount val="121"/>
                <c:pt idx="0">
                  <c:v>60.075358030795428</c:v>
                </c:pt>
                <c:pt idx="1">
                  <c:v>65.003912194311837</c:v>
                </c:pt>
                <c:pt idx="2">
                  <c:v>84.158375496998417</c:v>
                </c:pt>
                <c:pt idx="3">
                  <c:v>100.72547434839797</c:v>
                </c:pt>
                <c:pt idx="4">
                  <c:v>95.434765569497941</c:v>
                </c:pt>
                <c:pt idx="5">
                  <c:v>97.364429013641526</c:v>
                </c:pt>
                <c:pt idx="6">
                  <c:v>107.49015982227301</c:v>
                </c:pt>
                <c:pt idx="7">
                  <c:v>106.22216760180125</c:v>
                </c:pt>
                <c:pt idx="8">
                  <c:v>106.90120468370036</c:v>
                </c:pt>
                <c:pt idx="9">
                  <c:v>105.13225901968121</c:v>
                </c:pt>
                <c:pt idx="10">
                  <c:v>104.84575991988666</c:v>
                </c:pt>
                <c:pt idx="11">
                  <c:v>104.57920049199645</c:v>
                </c:pt>
                <c:pt idx="12">
                  <c:v>109.10919107465011</c:v>
                </c:pt>
                <c:pt idx="13">
                  <c:v>96.265112895174909</c:v>
                </c:pt>
                <c:pt idx="14">
                  <c:v>98.808374122199254</c:v>
                </c:pt>
                <c:pt idx="15">
                  <c:v>92.56702898282154</c:v>
                </c:pt>
                <c:pt idx="16">
                  <c:v>86.788489258850689</c:v>
                </c:pt>
                <c:pt idx="17">
                  <c:v>89.443175860451149</c:v>
                </c:pt>
                <c:pt idx="18">
                  <c:v>91.134891015815938</c:v>
                </c:pt>
                <c:pt idx="19">
                  <c:v>89.603478746389015</c:v>
                </c:pt>
                <c:pt idx="20">
                  <c:v>89.913617383725693</c:v>
                </c:pt>
                <c:pt idx="21">
                  <c:v>94.434615098819776</c:v>
                </c:pt>
                <c:pt idx="22">
                  <c:v>91.25229016030049</c:v>
                </c:pt>
                <c:pt idx="23">
                  <c:v>88.928060089070641</c:v>
                </c:pt>
                <c:pt idx="24">
                  <c:v>88.865841922410652</c:v>
                </c:pt>
                <c:pt idx="25">
                  <c:v>64.840126661268769</c:v>
                </c:pt>
                <c:pt idx="26">
                  <c:v>57.532756406968183</c:v>
                </c:pt>
                <c:pt idx="27">
                  <c:v>65.166552037754784</c:v>
                </c:pt>
                <c:pt idx="28">
                  <c:v>63.798298012505676</c:v>
                </c:pt>
                <c:pt idx="29">
                  <c:v>60.623205494822052</c:v>
                </c:pt>
                <c:pt idx="30">
                  <c:v>64.615636987203445</c:v>
                </c:pt>
                <c:pt idx="31">
                  <c:v>60.840288541157484</c:v>
                </c:pt>
                <c:pt idx="32">
                  <c:v>59.647041550329163</c:v>
                </c:pt>
                <c:pt idx="33">
                  <c:v>55.265713579978183</c:v>
                </c:pt>
                <c:pt idx="34">
                  <c:v>54.183715759457847</c:v>
                </c:pt>
                <c:pt idx="35">
                  <c:v>53.050229023868219</c:v>
                </c:pt>
                <c:pt idx="36">
                  <c:v>53.011512173278859</c:v>
                </c:pt>
                <c:pt idx="37">
                  <c:v>48.777474317492157</c:v>
                </c:pt>
                <c:pt idx="38">
                  <c:v>53.314933802514865</c:v>
                </c:pt>
                <c:pt idx="39">
                  <c:v>51.479368186852405</c:v>
                </c:pt>
                <c:pt idx="40">
                  <c:v>48.626654193680963</c:v>
                </c:pt>
                <c:pt idx="41">
                  <c:v>45.155978977039858</c:v>
                </c:pt>
                <c:pt idx="42">
                  <c:v>48.017545398365819</c:v>
                </c:pt>
                <c:pt idx="43">
                  <c:v>47.955414447632037</c:v>
                </c:pt>
                <c:pt idx="44">
                  <c:v>45.037388783659374</c:v>
                </c:pt>
                <c:pt idx="45">
                  <c:v>46.400401135795299</c:v>
                </c:pt>
                <c:pt idx="46">
                  <c:v>48.124691253944569</c:v>
                </c:pt>
                <c:pt idx="47">
                  <c:v>50.224020372425755</c:v>
                </c:pt>
                <c:pt idx="48">
                  <c:v>53.304669882712375</c:v>
                </c:pt>
                <c:pt idx="49">
                  <c:v>42.114502415270607</c:v>
                </c:pt>
                <c:pt idx="50">
                  <c:v>46.11527999265688</c:v>
                </c:pt>
                <c:pt idx="51">
                  <c:v>52.721301254445528</c:v>
                </c:pt>
                <c:pt idx="52">
                  <c:v>52.202400550352245</c:v>
                </c:pt>
                <c:pt idx="53">
                  <c:v>53.802026687785862</c:v>
                </c:pt>
                <c:pt idx="54">
                  <c:v>57.856302918023928</c:v>
                </c:pt>
                <c:pt idx="55">
                  <c:v>55.814102070538958</c:v>
                </c:pt>
                <c:pt idx="56">
                  <c:v>54.570993416647838</c:v>
                </c:pt>
                <c:pt idx="57">
                  <c:v>58.247008365524231</c:v>
                </c:pt>
                <c:pt idx="58">
                  <c:v>58.725195320537949</c:v>
                </c:pt>
                <c:pt idx="59">
                  <c:v>61.513486738009966</c:v>
                </c:pt>
                <c:pt idx="60">
                  <c:v>66.749071064326728</c:v>
                </c:pt>
                <c:pt idx="61">
                  <c:v>42.468542369981428</c:v>
                </c:pt>
                <c:pt idx="62">
                  <c:v>42.118764180276841</c:v>
                </c:pt>
                <c:pt idx="63">
                  <c:v>51.394434507765851</c:v>
                </c:pt>
                <c:pt idx="64">
                  <c:v>46.030798364926035</c:v>
                </c:pt>
                <c:pt idx="65">
                  <c:v>44.170186265301396</c:v>
                </c:pt>
                <c:pt idx="66">
                  <c:v>52.491660142245046</c:v>
                </c:pt>
                <c:pt idx="67">
                  <c:v>49.705811215671432</c:v>
                </c:pt>
                <c:pt idx="68">
                  <c:v>49.357242497543474</c:v>
                </c:pt>
                <c:pt idx="69">
                  <c:v>50.426419287622949</c:v>
                </c:pt>
                <c:pt idx="70">
                  <c:v>49.260822056868882</c:v>
                </c:pt>
                <c:pt idx="71">
                  <c:v>48.132575041218018</c:v>
                </c:pt>
                <c:pt idx="72">
                  <c:v>44.744144761063822</c:v>
                </c:pt>
                <c:pt idx="73">
                  <c:v>28.232698124561811</c:v>
                </c:pt>
                <c:pt idx="74">
                  <c:v>32.818742812960082</c:v>
                </c:pt>
                <c:pt idx="75">
                  <c:v>22.564842046958514</c:v>
                </c:pt>
                <c:pt idx="76">
                  <c:v>18.259603936310764</c:v>
                </c:pt>
                <c:pt idx="77">
                  <c:v>23.686357696079529</c:v>
                </c:pt>
                <c:pt idx="78">
                  <c:v>25.936701870797226</c:v>
                </c:pt>
                <c:pt idx="79">
                  <c:v>25.263455288934054</c:v>
                </c:pt>
                <c:pt idx="80">
                  <c:v>25.512599465472519</c:v>
                </c:pt>
                <c:pt idx="81">
                  <c:v>29.247476272903295</c:v>
                </c:pt>
                <c:pt idx="82">
                  <c:v>28.826836680946048</c:v>
                </c:pt>
                <c:pt idx="83">
                  <c:v>30.849097066890721</c:v>
                </c:pt>
                <c:pt idx="84">
                  <c:v>47.377898727663776</c:v>
                </c:pt>
                <c:pt idx="85">
                  <c:v>21.394516431456598</c:v>
                </c:pt>
                <c:pt idx="86">
                  <c:v>13.349456717493394</c:v>
                </c:pt>
                <c:pt idx="87">
                  <c:v>16.154958026702325</c:v>
                </c:pt>
                <c:pt idx="88">
                  <c:v>16.904923408589248</c:v>
                </c:pt>
                <c:pt idx="89">
                  <c:v>16.455178111952936</c:v>
                </c:pt>
                <c:pt idx="90">
                  <c:v>32.052071499700602</c:v>
                </c:pt>
                <c:pt idx="91">
                  <c:v>29.035698843692661</c:v>
                </c:pt>
                <c:pt idx="92">
                  <c:v>28.808174109784737</c:v>
                </c:pt>
                <c:pt idx="93">
                  <c:v>30.095479679156661</c:v>
                </c:pt>
                <c:pt idx="94">
                  <c:v>29.567973596233799</c:v>
                </c:pt>
                <c:pt idx="95">
                  <c:v>31.053900961083993</c:v>
                </c:pt>
                <c:pt idx="96">
                  <c:v>31.931595512810599</c:v>
                </c:pt>
                <c:pt idx="97">
                  <c:v>4.5798031532744057</c:v>
                </c:pt>
                <c:pt idx="98">
                  <c:v>5.2012450944775122</c:v>
                </c:pt>
                <c:pt idx="99">
                  <c:v>11.174160794920262</c:v>
                </c:pt>
                <c:pt idx="100">
                  <c:v>9.04621048004363</c:v>
                </c:pt>
                <c:pt idx="101">
                  <c:v>4.6159870100757372</c:v>
                </c:pt>
                <c:pt idx="102">
                  <c:v>1.7351776363552833</c:v>
                </c:pt>
                <c:pt idx="103">
                  <c:v>4.3694315688795893</c:v>
                </c:pt>
                <c:pt idx="104">
                  <c:v>5.9490504562348328</c:v>
                </c:pt>
                <c:pt idx="105">
                  <c:v>5.2729836579879281</c:v>
                </c:pt>
                <c:pt idx="106">
                  <c:v>5.6357069970120506</c:v>
                </c:pt>
                <c:pt idx="107">
                  <c:v>11.021434644670853</c:v>
                </c:pt>
                <c:pt idx="108">
                  <c:v>13.487446651714247</c:v>
                </c:pt>
                <c:pt idx="109">
                  <c:v>7.8412678983756621</c:v>
                </c:pt>
                <c:pt idx="110">
                  <c:v>6.790854039742185</c:v>
                </c:pt>
                <c:pt idx="111">
                  <c:v>2.9112311645386093</c:v>
                </c:pt>
                <c:pt idx="112">
                  <c:v>-2.1725661939645522</c:v>
                </c:pt>
                <c:pt idx="113">
                  <c:v>-2.4601661094894371</c:v>
                </c:pt>
                <c:pt idx="114">
                  <c:v>0.83905686457210649</c:v>
                </c:pt>
                <c:pt idx="115">
                  <c:v>0.2529448923588169</c:v>
                </c:pt>
                <c:pt idx="116">
                  <c:v>1.1815990119062689</c:v>
                </c:pt>
                <c:pt idx="117">
                  <c:v>6.0460722927133927</c:v>
                </c:pt>
                <c:pt idx="118">
                  <c:v>5.2678500293751211</c:v>
                </c:pt>
                <c:pt idx="119">
                  <c:v>8.4059498320201751</c:v>
                </c:pt>
                <c:pt idx="120">
                  <c:v>9.1416392461784461</c:v>
                </c:pt>
              </c:numCache>
            </c:numRef>
          </c:val>
          <c:smooth val="0"/>
          <c:extLst>
            <c:ext xmlns:c16="http://schemas.microsoft.com/office/drawing/2014/chart" uri="{C3380CC4-5D6E-409C-BE32-E72D297353CC}">
              <c16:uniqueId val="{00000000-9755-4AD3-977D-54154628379B}"/>
            </c:ext>
          </c:extLst>
        </c:ser>
        <c:ser>
          <c:idx val="1"/>
          <c:order val="1"/>
          <c:tx>
            <c:strRef>
              <c:f>'Graf III.13'!$L$4</c:f>
              <c:strCache>
                <c:ptCount val="1"/>
                <c:pt idx="0">
                  <c:v>Ztráty ze znehodnocení k aktivům celkem</c:v>
                </c:pt>
              </c:strCache>
            </c:strRef>
          </c:tx>
          <c:spPr>
            <a:ln w="25400">
              <a:solidFill>
                <a:srgbClr val="E96041"/>
              </a:solidFill>
              <a:prstDash val="solid"/>
            </a:ln>
          </c:spPr>
          <c:marker>
            <c:symbol val="none"/>
          </c:marker>
          <c:cat>
            <c:numRef>
              <c:f>'Graf III.13'!$J$5:$J$125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III.13'!$L$5:$L$125</c:f>
              <c:numCache>
                <c:formatCode>0.0</c:formatCode>
                <c:ptCount val="121"/>
                <c:pt idx="0">
                  <c:v>36.350472284046226</c:v>
                </c:pt>
                <c:pt idx="1">
                  <c:v>39.312859193610898</c:v>
                </c:pt>
                <c:pt idx="2">
                  <c:v>50.868282207135138</c:v>
                </c:pt>
                <c:pt idx="3">
                  <c:v>60.808413419906621</c:v>
                </c:pt>
                <c:pt idx="4">
                  <c:v>57.551044203629338</c:v>
                </c:pt>
                <c:pt idx="5">
                  <c:v>58.585228913979016</c:v>
                </c:pt>
                <c:pt idx="6">
                  <c:v>64.490350694486153</c:v>
                </c:pt>
                <c:pt idx="7">
                  <c:v>63.592720735478309</c:v>
                </c:pt>
                <c:pt idx="8">
                  <c:v>63.765634549347325</c:v>
                </c:pt>
                <c:pt idx="9">
                  <c:v>62.455889511651229</c:v>
                </c:pt>
                <c:pt idx="10">
                  <c:v>62.084468461940936</c:v>
                </c:pt>
                <c:pt idx="11">
                  <c:v>61.828984618249393</c:v>
                </c:pt>
                <c:pt idx="12">
                  <c:v>64.580246391680575</c:v>
                </c:pt>
                <c:pt idx="13">
                  <c:v>57.136052677334639</c:v>
                </c:pt>
                <c:pt idx="14">
                  <c:v>58.758839578497259</c:v>
                </c:pt>
                <c:pt idx="15">
                  <c:v>55.076616175991987</c:v>
                </c:pt>
                <c:pt idx="16">
                  <c:v>51.663274819600311</c:v>
                </c:pt>
                <c:pt idx="17">
                  <c:v>53.221319985615807</c:v>
                </c:pt>
                <c:pt idx="18">
                  <c:v>54.263753337718704</c:v>
                </c:pt>
                <c:pt idx="19">
                  <c:v>53.356860072218645</c:v>
                </c:pt>
                <c:pt idx="20">
                  <c:v>53.500293819086075</c:v>
                </c:pt>
                <c:pt idx="21">
                  <c:v>56.182920929328155</c:v>
                </c:pt>
                <c:pt idx="22">
                  <c:v>54.392259572515009</c:v>
                </c:pt>
                <c:pt idx="23">
                  <c:v>53.065016390345633</c:v>
                </c:pt>
                <c:pt idx="24">
                  <c:v>53.095321872283499</c:v>
                </c:pt>
                <c:pt idx="25">
                  <c:v>38.74738398787342</c:v>
                </c:pt>
                <c:pt idx="26">
                  <c:v>34.371846026871893</c:v>
                </c:pt>
                <c:pt idx="27">
                  <c:v>38.986698872019709</c:v>
                </c:pt>
                <c:pt idx="28">
                  <c:v>38.187817628225872</c:v>
                </c:pt>
                <c:pt idx="29">
                  <c:v>36.298616656462713</c:v>
                </c:pt>
                <c:pt idx="30">
                  <c:v>38.696033051822994</c:v>
                </c:pt>
                <c:pt idx="31">
                  <c:v>36.470973075426919</c:v>
                </c:pt>
                <c:pt idx="32">
                  <c:v>35.807704712442664</c:v>
                </c:pt>
                <c:pt idx="33">
                  <c:v>33.238192961474176</c:v>
                </c:pt>
                <c:pt idx="34">
                  <c:v>32.569311215185024</c:v>
                </c:pt>
                <c:pt idx="35">
                  <c:v>31.872852093775144</c:v>
                </c:pt>
                <c:pt idx="36">
                  <c:v>31.795928135381736</c:v>
                </c:pt>
                <c:pt idx="37">
                  <c:v>29.210165332186826</c:v>
                </c:pt>
                <c:pt idx="38">
                  <c:v>31.906139738748216</c:v>
                </c:pt>
                <c:pt idx="39">
                  <c:v>30.802404493592654</c:v>
                </c:pt>
                <c:pt idx="40">
                  <c:v>29.055996328713178</c:v>
                </c:pt>
                <c:pt idx="41">
                  <c:v>26.920208564226691</c:v>
                </c:pt>
                <c:pt idx="42">
                  <c:v>28.615491791124612</c:v>
                </c:pt>
                <c:pt idx="43">
                  <c:v>28.485155351880184</c:v>
                </c:pt>
                <c:pt idx="44">
                  <c:v>26.717113959547799</c:v>
                </c:pt>
                <c:pt idx="45">
                  <c:v>27.465936950530995</c:v>
                </c:pt>
                <c:pt idx="46">
                  <c:v>28.388213428103445</c:v>
                </c:pt>
                <c:pt idx="47">
                  <c:v>29.566854035609055</c:v>
                </c:pt>
                <c:pt idx="48">
                  <c:v>31.309717672629002</c:v>
                </c:pt>
                <c:pt idx="49">
                  <c:v>24.67711457225613</c:v>
                </c:pt>
                <c:pt idx="50">
                  <c:v>26.960482667012577</c:v>
                </c:pt>
                <c:pt idx="51">
                  <c:v>30.754969859752261</c:v>
                </c:pt>
                <c:pt idx="52">
                  <c:v>30.387551811327782</c:v>
                </c:pt>
                <c:pt idx="53">
                  <c:v>31.338330634495684</c:v>
                </c:pt>
                <c:pt idx="54">
                  <c:v>33.717252819990236</c:v>
                </c:pt>
                <c:pt idx="55">
                  <c:v>32.527015668320857</c:v>
                </c:pt>
                <c:pt idx="56">
                  <c:v>31.836876612879916</c:v>
                </c:pt>
                <c:pt idx="57">
                  <c:v>34.013986887655122</c:v>
                </c:pt>
                <c:pt idx="58">
                  <c:v>34.351256502373566</c:v>
                </c:pt>
                <c:pt idx="59">
                  <c:v>35.921851220751122</c:v>
                </c:pt>
                <c:pt idx="60">
                  <c:v>38.946516111584863</c:v>
                </c:pt>
                <c:pt idx="61">
                  <c:v>24.779549442469435</c:v>
                </c:pt>
                <c:pt idx="62">
                  <c:v>24.544301175335629</c:v>
                </c:pt>
                <c:pt idx="63">
                  <c:v>29.889778003535103</c:v>
                </c:pt>
                <c:pt idx="64">
                  <c:v>26.737308489500528</c:v>
                </c:pt>
                <c:pt idx="65">
                  <c:v>25.5928361243399</c:v>
                </c:pt>
                <c:pt idx="66">
                  <c:v>30.275097719949482</c:v>
                </c:pt>
                <c:pt idx="67">
                  <c:v>28.586656460894655</c:v>
                </c:pt>
                <c:pt idx="68">
                  <c:v>28.274354015464958</c:v>
                </c:pt>
                <c:pt idx="69">
                  <c:v>29.104473830497117</c:v>
                </c:pt>
                <c:pt idx="70">
                  <c:v>28.65688804572763</c:v>
                </c:pt>
                <c:pt idx="71">
                  <c:v>28.250490832053679</c:v>
                </c:pt>
                <c:pt idx="72">
                  <c:v>26.361917359833672</c:v>
                </c:pt>
                <c:pt idx="73">
                  <c:v>16.756601776934794</c:v>
                </c:pt>
                <c:pt idx="74">
                  <c:v>19.589111219066336</c:v>
                </c:pt>
                <c:pt idx="75">
                  <c:v>13.535774390883407</c:v>
                </c:pt>
                <c:pt idx="76">
                  <c:v>11.00913282707589</c:v>
                </c:pt>
                <c:pt idx="77">
                  <c:v>14.354813083782396</c:v>
                </c:pt>
                <c:pt idx="78">
                  <c:v>15.810433918900763</c:v>
                </c:pt>
                <c:pt idx="79">
                  <c:v>15.510554399223528</c:v>
                </c:pt>
                <c:pt idx="80">
                  <c:v>15.741264567243167</c:v>
                </c:pt>
                <c:pt idx="81">
                  <c:v>17.97490234060135</c:v>
                </c:pt>
                <c:pt idx="82">
                  <c:v>17.66147574882887</c:v>
                </c:pt>
                <c:pt idx="83">
                  <c:v>18.863680851582849</c:v>
                </c:pt>
                <c:pt idx="84">
                  <c:v>28.943954342492152</c:v>
                </c:pt>
                <c:pt idx="85">
                  <c:v>13.038165328971489</c:v>
                </c:pt>
                <c:pt idx="86">
                  <c:v>8.1408353681330876</c:v>
                </c:pt>
                <c:pt idx="87">
                  <c:v>9.8711230935962107</c:v>
                </c:pt>
                <c:pt idx="88">
                  <c:v>10.347040094895094</c:v>
                </c:pt>
                <c:pt idx="89">
                  <c:v>10.094276400607965</c:v>
                </c:pt>
                <c:pt idx="90">
                  <c:v>19.711699000393956</c:v>
                </c:pt>
                <c:pt idx="91">
                  <c:v>17.861487135036395</c:v>
                </c:pt>
                <c:pt idx="92">
                  <c:v>17.760565832047337</c:v>
                </c:pt>
                <c:pt idx="93">
                  <c:v>18.617165939435637</c:v>
                </c:pt>
                <c:pt idx="94">
                  <c:v>18.32993512707284</c:v>
                </c:pt>
                <c:pt idx="95">
                  <c:v>19.285497432008171</c:v>
                </c:pt>
                <c:pt idx="96">
                  <c:v>19.907103948399403</c:v>
                </c:pt>
                <c:pt idx="97">
                  <c:v>2.8683423995707544</c:v>
                </c:pt>
                <c:pt idx="98">
                  <c:v>3.2712067086167336</c:v>
                </c:pt>
                <c:pt idx="99">
                  <c:v>7.0660775966737068</c:v>
                </c:pt>
                <c:pt idx="100">
                  <c:v>5.7377177739278604</c:v>
                </c:pt>
                <c:pt idx="101">
                  <c:v>2.933421050330105</c:v>
                </c:pt>
                <c:pt idx="102">
                  <c:v>1.1020105765729573</c:v>
                </c:pt>
                <c:pt idx="103">
                  <c:v>2.7817794211563918</c:v>
                </c:pt>
                <c:pt idx="104">
                  <c:v>3.8624224097848798</c:v>
                </c:pt>
                <c:pt idx="105">
                  <c:v>3.4573546620560913</c:v>
                </c:pt>
                <c:pt idx="106">
                  <c:v>3.7359576577875719</c:v>
                </c:pt>
                <c:pt idx="107">
                  <c:v>7.4353735547114219</c:v>
                </c:pt>
                <c:pt idx="108">
                  <c:v>9.2037107337908743</c:v>
                </c:pt>
                <c:pt idx="109">
                  <c:v>5.4171947932018121</c:v>
                </c:pt>
                <c:pt idx="110">
                  <c:v>4.7716481305436265</c:v>
                </c:pt>
                <c:pt idx="111">
                  <c:v>2.0759453138553456</c:v>
                </c:pt>
                <c:pt idx="112">
                  <c:v>-1.577018062009349</c:v>
                </c:pt>
                <c:pt idx="113">
                  <c:v>-1.8184492712836302</c:v>
                </c:pt>
                <c:pt idx="114">
                  <c:v>0.63088883705027399</c:v>
                </c:pt>
                <c:pt idx="115">
                  <c:v>0.19335756808512933</c:v>
                </c:pt>
                <c:pt idx="116">
                  <c:v>0.90670262000917978</c:v>
                </c:pt>
                <c:pt idx="117">
                  <c:v>4.687178249469671</c:v>
                </c:pt>
                <c:pt idx="118">
                  <c:v>4.1074480256171118</c:v>
                </c:pt>
                <c:pt idx="119">
                  <c:v>6.5713762975862284</c:v>
                </c:pt>
                <c:pt idx="120">
                  <c:v>7.1883643203401091</c:v>
                </c:pt>
              </c:numCache>
            </c:numRef>
          </c:val>
          <c:smooth val="0"/>
          <c:extLst>
            <c:ext xmlns:c16="http://schemas.microsoft.com/office/drawing/2014/chart" uri="{C3380CC4-5D6E-409C-BE32-E72D297353CC}">
              <c16:uniqueId val="{00000001-9755-4AD3-977D-54154628379B}"/>
            </c:ext>
          </c:extLst>
        </c:ser>
        <c:dLbls>
          <c:showLegendKey val="0"/>
          <c:showVal val="0"/>
          <c:showCatName val="0"/>
          <c:showSerName val="0"/>
          <c:showPercent val="0"/>
          <c:showBubbleSize val="0"/>
        </c:dLbls>
        <c:smooth val="0"/>
        <c:axId val="144860672"/>
        <c:axId val="144862208"/>
      </c:lineChart>
      <c:dateAx>
        <c:axId val="144860672"/>
        <c:scaling>
          <c:orientation val="minMax"/>
          <c:max val="43465"/>
          <c:min val="3981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4862208"/>
        <c:crosses val="autoZero"/>
        <c:auto val="1"/>
        <c:lblOffset val="100"/>
        <c:baseTimeUnit val="months"/>
        <c:majorUnit val="2"/>
        <c:majorTimeUnit val="years"/>
        <c:minorUnit val="6"/>
        <c:minorTimeUnit val="months"/>
      </c:dateAx>
      <c:valAx>
        <c:axId val="144862208"/>
        <c:scaling>
          <c:orientation val="minMax"/>
          <c:max val="120"/>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4860672"/>
        <c:crosses val="autoZero"/>
        <c:crossBetween val="between"/>
      </c:valAx>
      <c:spPr>
        <a:noFill/>
        <a:ln w="25400">
          <a:noFill/>
        </a:ln>
      </c:spPr>
    </c:plotArea>
    <c:legend>
      <c:legendPos val="b"/>
      <c:layout>
        <c:manualLayout>
          <c:xMode val="edge"/>
          <c:yMode val="edge"/>
          <c:x val="6.6433566433566432E-2"/>
          <c:y val="0.87459086792521479"/>
          <c:w val="0.74148890479599139"/>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7482517482517484E-2"/>
          <c:y val="2.0627143111443744E-2"/>
          <c:w val="0.94755244755244761"/>
          <c:h val="0.8457128675691935"/>
        </c:manualLayout>
      </c:layout>
      <c:lineChart>
        <c:grouping val="standard"/>
        <c:varyColors val="0"/>
        <c:ser>
          <c:idx val="0"/>
          <c:order val="0"/>
          <c:tx>
            <c:strRef>
              <c:f>'Graf III.13'!$K$3</c:f>
              <c:strCache>
                <c:ptCount val="1"/>
                <c:pt idx="0">
                  <c:v>Impairment losses on client loans</c:v>
                </c:pt>
              </c:strCache>
            </c:strRef>
          </c:tx>
          <c:spPr>
            <a:ln w="25400">
              <a:solidFill>
                <a:srgbClr val="4880C4"/>
              </a:solidFill>
              <a:prstDash val="solid"/>
            </a:ln>
          </c:spPr>
          <c:marker>
            <c:symbol val="none"/>
          </c:marker>
          <c:cat>
            <c:numRef>
              <c:f>'Graf III.13'!$J$5:$J$125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III.13'!$K$5:$K$125</c:f>
              <c:numCache>
                <c:formatCode>0.0</c:formatCode>
                <c:ptCount val="121"/>
                <c:pt idx="0">
                  <c:v>60.075358030795428</c:v>
                </c:pt>
                <c:pt idx="1">
                  <c:v>65.003912194311837</c:v>
                </c:pt>
                <c:pt idx="2">
                  <c:v>84.158375496998417</c:v>
                </c:pt>
                <c:pt idx="3">
                  <c:v>100.72547434839797</c:v>
                </c:pt>
                <c:pt idx="4">
                  <c:v>95.434765569497941</c:v>
                </c:pt>
                <c:pt idx="5">
                  <c:v>97.364429013641526</c:v>
                </c:pt>
                <c:pt idx="6">
                  <c:v>107.49015982227301</c:v>
                </c:pt>
                <c:pt idx="7">
                  <c:v>106.22216760180125</c:v>
                </c:pt>
                <c:pt idx="8">
                  <c:v>106.90120468370036</c:v>
                </c:pt>
                <c:pt idx="9">
                  <c:v>105.13225901968121</c:v>
                </c:pt>
                <c:pt idx="10">
                  <c:v>104.84575991988666</c:v>
                </c:pt>
                <c:pt idx="11">
                  <c:v>104.57920049199645</c:v>
                </c:pt>
                <c:pt idx="12">
                  <c:v>109.10919107465011</c:v>
                </c:pt>
                <c:pt idx="13">
                  <c:v>96.265112895174909</c:v>
                </c:pt>
                <c:pt idx="14">
                  <c:v>98.808374122199254</c:v>
                </c:pt>
                <c:pt idx="15">
                  <c:v>92.56702898282154</c:v>
                </c:pt>
                <c:pt idx="16">
                  <c:v>86.788489258850689</c:v>
                </c:pt>
                <c:pt idx="17">
                  <c:v>89.443175860451149</c:v>
                </c:pt>
                <c:pt idx="18">
                  <c:v>91.134891015815938</c:v>
                </c:pt>
                <c:pt idx="19">
                  <c:v>89.603478746389015</c:v>
                </c:pt>
                <c:pt idx="20">
                  <c:v>89.913617383725693</c:v>
                </c:pt>
                <c:pt idx="21">
                  <c:v>94.434615098819776</c:v>
                </c:pt>
                <c:pt idx="22">
                  <c:v>91.25229016030049</c:v>
                </c:pt>
                <c:pt idx="23">
                  <c:v>88.928060089070641</c:v>
                </c:pt>
                <c:pt idx="24">
                  <c:v>88.865841922410652</c:v>
                </c:pt>
                <c:pt idx="25">
                  <c:v>64.840126661268769</c:v>
                </c:pt>
                <c:pt idx="26">
                  <c:v>57.532756406968183</c:v>
                </c:pt>
                <c:pt idx="27">
                  <c:v>65.166552037754784</c:v>
                </c:pt>
                <c:pt idx="28">
                  <c:v>63.798298012505676</c:v>
                </c:pt>
                <c:pt idx="29">
                  <c:v>60.623205494822052</c:v>
                </c:pt>
                <c:pt idx="30">
                  <c:v>64.615636987203445</c:v>
                </c:pt>
                <c:pt idx="31">
                  <c:v>60.840288541157484</c:v>
                </c:pt>
                <c:pt idx="32">
                  <c:v>59.647041550329163</c:v>
                </c:pt>
                <c:pt idx="33">
                  <c:v>55.265713579978183</c:v>
                </c:pt>
                <c:pt idx="34">
                  <c:v>54.183715759457847</c:v>
                </c:pt>
                <c:pt idx="35">
                  <c:v>53.050229023868219</c:v>
                </c:pt>
                <c:pt idx="36">
                  <c:v>53.011512173278859</c:v>
                </c:pt>
                <c:pt idx="37">
                  <c:v>48.777474317492157</c:v>
                </c:pt>
                <c:pt idx="38">
                  <c:v>53.314933802514865</c:v>
                </c:pt>
                <c:pt idx="39">
                  <c:v>51.479368186852405</c:v>
                </c:pt>
                <c:pt idx="40">
                  <c:v>48.626654193680963</c:v>
                </c:pt>
                <c:pt idx="41">
                  <c:v>45.155978977039858</c:v>
                </c:pt>
                <c:pt idx="42">
                  <c:v>48.017545398365819</c:v>
                </c:pt>
                <c:pt idx="43">
                  <c:v>47.955414447632037</c:v>
                </c:pt>
                <c:pt idx="44">
                  <c:v>45.037388783659374</c:v>
                </c:pt>
                <c:pt idx="45">
                  <c:v>46.400401135795299</c:v>
                </c:pt>
                <c:pt idx="46">
                  <c:v>48.124691253944569</c:v>
                </c:pt>
                <c:pt idx="47">
                  <c:v>50.224020372425755</c:v>
                </c:pt>
                <c:pt idx="48">
                  <c:v>53.304669882712375</c:v>
                </c:pt>
                <c:pt idx="49">
                  <c:v>42.114502415270607</c:v>
                </c:pt>
                <c:pt idx="50">
                  <c:v>46.11527999265688</c:v>
                </c:pt>
                <c:pt idx="51">
                  <c:v>52.721301254445528</c:v>
                </c:pt>
                <c:pt idx="52">
                  <c:v>52.202400550352245</c:v>
                </c:pt>
                <c:pt idx="53">
                  <c:v>53.802026687785862</c:v>
                </c:pt>
                <c:pt idx="54">
                  <c:v>57.856302918023928</c:v>
                </c:pt>
                <c:pt idx="55">
                  <c:v>55.814102070538958</c:v>
                </c:pt>
                <c:pt idx="56">
                  <c:v>54.570993416647838</c:v>
                </c:pt>
                <c:pt idx="57">
                  <c:v>58.247008365524231</c:v>
                </c:pt>
                <c:pt idx="58">
                  <c:v>58.725195320537949</c:v>
                </c:pt>
                <c:pt idx="59">
                  <c:v>61.513486738009966</c:v>
                </c:pt>
                <c:pt idx="60">
                  <c:v>66.749071064326728</c:v>
                </c:pt>
                <c:pt idx="61">
                  <c:v>42.468542369981428</c:v>
                </c:pt>
                <c:pt idx="62">
                  <c:v>42.118764180276841</c:v>
                </c:pt>
                <c:pt idx="63">
                  <c:v>51.394434507765851</c:v>
                </c:pt>
                <c:pt idx="64">
                  <c:v>46.030798364926035</c:v>
                </c:pt>
                <c:pt idx="65">
                  <c:v>44.170186265301396</c:v>
                </c:pt>
                <c:pt idx="66">
                  <c:v>52.491660142245046</c:v>
                </c:pt>
                <c:pt idx="67">
                  <c:v>49.705811215671432</c:v>
                </c:pt>
                <c:pt idx="68">
                  <c:v>49.357242497543474</c:v>
                </c:pt>
                <c:pt idx="69">
                  <c:v>50.426419287622949</c:v>
                </c:pt>
                <c:pt idx="70">
                  <c:v>49.260822056868882</c:v>
                </c:pt>
                <c:pt idx="71">
                  <c:v>48.132575041218018</c:v>
                </c:pt>
                <c:pt idx="72">
                  <c:v>44.744144761063822</c:v>
                </c:pt>
                <c:pt idx="73">
                  <c:v>28.232698124561811</c:v>
                </c:pt>
                <c:pt idx="74">
                  <c:v>32.818742812960082</c:v>
                </c:pt>
                <c:pt idx="75">
                  <c:v>22.564842046958514</c:v>
                </c:pt>
                <c:pt idx="76">
                  <c:v>18.259603936310764</c:v>
                </c:pt>
                <c:pt idx="77">
                  <c:v>23.686357696079529</c:v>
                </c:pt>
                <c:pt idx="78">
                  <c:v>25.936701870797226</c:v>
                </c:pt>
                <c:pt idx="79">
                  <c:v>25.263455288934054</c:v>
                </c:pt>
                <c:pt idx="80">
                  <c:v>25.512599465472519</c:v>
                </c:pt>
                <c:pt idx="81">
                  <c:v>29.247476272903295</c:v>
                </c:pt>
                <c:pt idx="82">
                  <c:v>28.826836680946048</c:v>
                </c:pt>
                <c:pt idx="83">
                  <c:v>30.849097066890721</c:v>
                </c:pt>
                <c:pt idx="84">
                  <c:v>47.377898727663776</c:v>
                </c:pt>
                <c:pt idx="85">
                  <c:v>21.394516431456598</c:v>
                </c:pt>
                <c:pt idx="86">
                  <c:v>13.349456717493394</c:v>
                </c:pt>
                <c:pt idx="87">
                  <c:v>16.154958026702325</c:v>
                </c:pt>
                <c:pt idx="88">
                  <c:v>16.904923408589248</c:v>
                </c:pt>
                <c:pt idx="89">
                  <c:v>16.455178111952936</c:v>
                </c:pt>
                <c:pt idx="90">
                  <c:v>32.052071499700602</c:v>
                </c:pt>
                <c:pt idx="91">
                  <c:v>29.035698843692661</c:v>
                </c:pt>
                <c:pt idx="92">
                  <c:v>28.808174109784737</c:v>
                </c:pt>
                <c:pt idx="93">
                  <c:v>30.095479679156661</c:v>
                </c:pt>
                <c:pt idx="94">
                  <c:v>29.567973596233799</c:v>
                </c:pt>
                <c:pt idx="95">
                  <c:v>31.053900961083993</c:v>
                </c:pt>
                <c:pt idx="96">
                  <c:v>31.931595512810599</c:v>
                </c:pt>
                <c:pt idx="97">
                  <c:v>4.5798031532744057</c:v>
                </c:pt>
                <c:pt idx="98">
                  <c:v>5.2012450944775122</c:v>
                </c:pt>
                <c:pt idx="99">
                  <c:v>11.174160794920262</c:v>
                </c:pt>
                <c:pt idx="100">
                  <c:v>9.04621048004363</c:v>
                </c:pt>
                <c:pt idx="101">
                  <c:v>4.6159870100757372</c:v>
                </c:pt>
                <c:pt idx="102">
                  <c:v>1.7351776363552833</c:v>
                </c:pt>
                <c:pt idx="103">
                  <c:v>4.3694315688795893</c:v>
                </c:pt>
                <c:pt idx="104">
                  <c:v>5.9490504562348328</c:v>
                </c:pt>
                <c:pt idx="105">
                  <c:v>5.2729836579879281</c:v>
                </c:pt>
                <c:pt idx="106">
                  <c:v>5.6357069970120506</c:v>
                </c:pt>
                <c:pt idx="107">
                  <c:v>11.021434644670853</c:v>
                </c:pt>
                <c:pt idx="108">
                  <c:v>13.487446651714247</c:v>
                </c:pt>
                <c:pt idx="109">
                  <c:v>7.8412678983756621</c:v>
                </c:pt>
                <c:pt idx="110">
                  <c:v>6.790854039742185</c:v>
                </c:pt>
                <c:pt idx="111">
                  <c:v>2.9112311645386093</c:v>
                </c:pt>
                <c:pt idx="112">
                  <c:v>-2.1725661939645522</c:v>
                </c:pt>
                <c:pt idx="113">
                  <c:v>-2.4601661094894371</c:v>
                </c:pt>
                <c:pt idx="114">
                  <c:v>0.83905686457210649</c:v>
                </c:pt>
                <c:pt idx="115">
                  <c:v>0.2529448923588169</c:v>
                </c:pt>
                <c:pt idx="116">
                  <c:v>1.1815990119062689</c:v>
                </c:pt>
                <c:pt idx="117">
                  <c:v>6.0460722927133927</c:v>
                </c:pt>
                <c:pt idx="118">
                  <c:v>5.2678500293751211</c:v>
                </c:pt>
                <c:pt idx="119">
                  <c:v>8.4059498320201751</c:v>
                </c:pt>
                <c:pt idx="120">
                  <c:v>9.1416392461784461</c:v>
                </c:pt>
              </c:numCache>
            </c:numRef>
          </c:val>
          <c:smooth val="0"/>
          <c:extLst>
            <c:ext xmlns:c16="http://schemas.microsoft.com/office/drawing/2014/chart" uri="{C3380CC4-5D6E-409C-BE32-E72D297353CC}">
              <c16:uniqueId val="{00000000-DE03-44EC-A062-6A5CD558179A}"/>
            </c:ext>
          </c:extLst>
        </c:ser>
        <c:ser>
          <c:idx val="1"/>
          <c:order val="1"/>
          <c:tx>
            <c:strRef>
              <c:f>'Graf III.13'!$L$3</c:f>
              <c:strCache>
                <c:ptCount val="1"/>
                <c:pt idx="0">
                  <c:v>Impairment losses on total assets</c:v>
                </c:pt>
              </c:strCache>
            </c:strRef>
          </c:tx>
          <c:spPr>
            <a:ln w="25400">
              <a:solidFill>
                <a:srgbClr val="E96041"/>
              </a:solidFill>
              <a:prstDash val="solid"/>
            </a:ln>
          </c:spPr>
          <c:marker>
            <c:symbol val="none"/>
          </c:marker>
          <c:cat>
            <c:numRef>
              <c:f>'Graf III.13'!$J$5:$J$125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III.13'!$L$5:$L$125</c:f>
              <c:numCache>
                <c:formatCode>0.0</c:formatCode>
                <c:ptCount val="121"/>
                <c:pt idx="0">
                  <c:v>36.350472284046226</c:v>
                </c:pt>
                <c:pt idx="1">
                  <c:v>39.312859193610898</c:v>
                </c:pt>
                <c:pt idx="2">
                  <c:v>50.868282207135138</c:v>
                </c:pt>
                <c:pt idx="3">
                  <c:v>60.808413419906621</c:v>
                </c:pt>
                <c:pt idx="4">
                  <c:v>57.551044203629338</c:v>
                </c:pt>
                <c:pt idx="5">
                  <c:v>58.585228913979016</c:v>
                </c:pt>
                <c:pt idx="6">
                  <c:v>64.490350694486153</c:v>
                </c:pt>
                <c:pt idx="7">
                  <c:v>63.592720735478309</c:v>
                </c:pt>
                <c:pt idx="8">
                  <c:v>63.765634549347325</c:v>
                </c:pt>
                <c:pt idx="9">
                  <c:v>62.455889511651229</c:v>
                </c:pt>
                <c:pt idx="10">
                  <c:v>62.084468461940936</c:v>
                </c:pt>
                <c:pt idx="11">
                  <c:v>61.828984618249393</c:v>
                </c:pt>
                <c:pt idx="12">
                  <c:v>64.580246391680575</c:v>
                </c:pt>
                <c:pt idx="13">
                  <c:v>57.136052677334639</c:v>
                </c:pt>
                <c:pt idx="14">
                  <c:v>58.758839578497259</c:v>
                </c:pt>
                <c:pt idx="15">
                  <c:v>55.076616175991987</c:v>
                </c:pt>
                <c:pt idx="16">
                  <c:v>51.663274819600311</c:v>
                </c:pt>
                <c:pt idx="17">
                  <c:v>53.221319985615807</c:v>
                </c:pt>
                <c:pt idx="18">
                  <c:v>54.263753337718704</c:v>
                </c:pt>
                <c:pt idx="19">
                  <c:v>53.356860072218645</c:v>
                </c:pt>
                <c:pt idx="20">
                  <c:v>53.500293819086075</c:v>
                </c:pt>
                <c:pt idx="21">
                  <c:v>56.182920929328155</c:v>
                </c:pt>
                <c:pt idx="22">
                  <c:v>54.392259572515009</c:v>
                </c:pt>
                <c:pt idx="23">
                  <c:v>53.065016390345633</c:v>
                </c:pt>
                <c:pt idx="24">
                  <c:v>53.095321872283499</c:v>
                </c:pt>
                <c:pt idx="25">
                  <c:v>38.74738398787342</c:v>
                </c:pt>
                <c:pt idx="26">
                  <c:v>34.371846026871893</c:v>
                </c:pt>
                <c:pt idx="27">
                  <c:v>38.986698872019709</c:v>
                </c:pt>
                <c:pt idx="28">
                  <c:v>38.187817628225872</c:v>
                </c:pt>
                <c:pt idx="29">
                  <c:v>36.298616656462713</c:v>
                </c:pt>
                <c:pt idx="30">
                  <c:v>38.696033051822994</c:v>
                </c:pt>
                <c:pt idx="31">
                  <c:v>36.470973075426919</c:v>
                </c:pt>
                <c:pt idx="32">
                  <c:v>35.807704712442664</c:v>
                </c:pt>
                <c:pt idx="33">
                  <c:v>33.238192961474176</c:v>
                </c:pt>
                <c:pt idx="34">
                  <c:v>32.569311215185024</c:v>
                </c:pt>
                <c:pt idx="35">
                  <c:v>31.872852093775144</c:v>
                </c:pt>
                <c:pt idx="36">
                  <c:v>31.795928135381736</c:v>
                </c:pt>
                <c:pt idx="37">
                  <c:v>29.210165332186826</c:v>
                </c:pt>
                <c:pt idx="38">
                  <c:v>31.906139738748216</c:v>
                </c:pt>
                <c:pt idx="39">
                  <c:v>30.802404493592654</c:v>
                </c:pt>
                <c:pt idx="40">
                  <c:v>29.055996328713178</c:v>
                </c:pt>
                <c:pt idx="41">
                  <c:v>26.920208564226691</c:v>
                </c:pt>
                <c:pt idx="42">
                  <c:v>28.615491791124612</c:v>
                </c:pt>
                <c:pt idx="43">
                  <c:v>28.485155351880184</c:v>
                </c:pt>
                <c:pt idx="44">
                  <c:v>26.717113959547799</c:v>
                </c:pt>
                <c:pt idx="45">
                  <c:v>27.465936950530995</c:v>
                </c:pt>
                <c:pt idx="46">
                  <c:v>28.388213428103445</c:v>
                </c:pt>
                <c:pt idx="47">
                  <c:v>29.566854035609055</c:v>
                </c:pt>
                <c:pt idx="48">
                  <c:v>31.309717672629002</c:v>
                </c:pt>
                <c:pt idx="49">
                  <c:v>24.67711457225613</c:v>
                </c:pt>
                <c:pt idx="50">
                  <c:v>26.960482667012577</c:v>
                </c:pt>
                <c:pt idx="51">
                  <c:v>30.754969859752261</c:v>
                </c:pt>
                <c:pt idx="52">
                  <c:v>30.387551811327782</c:v>
                </c:pt>
                <c:pt idx="53">
                  <c:v>31.338330634495684</c:v>
                </c:pt>
                <c:pt idx="54">
                  <c:v>33.717252819990236</c:v>
                </c:pt>
                <c:pt idx="55">
                  <c:v>32.527015668320857</c:v>
                </c:pt>
                <c:pt idx="56">
                  <c:v>31.836876612879916</c:v>
                </c:pt>
                <c:pt idx="57">
                  <c:v>34.013986887655122</c:v>
                </c:pt>
                <c:pt idx="58">
                  <c:v>34.351256502373566</c:v>
                </c:pt>
                <c:pt idx="59">
                  <c:v>35.921851220751122</c:v>
                </c:pt>
                <c:pt idx="60">
                  <c:v>38.946516111584863</c:v>
                </c:pt>
                <c:pt idx="61">
                  <c:v>24.779549442469435</c:v>
                </c:pt>
                <c:pt idx="62">
                  <c:v>24.544301175335629</c:v>
                </c:pt>
                <c:pt idx="63">
                  <c:v>29.889778003535103</c:v>
                </c:pt>
                <c:pt idx="64">
                  <c:v>26.737308489500528</c:v>
                </c:pt>
                <c:pt idx="65">
                  <c:v>25.5928361243399</c:v>
                </c:pt>
                <c:pt idx="66">
                  <c:v>30.275097719949482</c:v>
                </c:pt>
                <c:pt idx="67">
                  <c:v>28.586656460894655</c:v>
                </c:pt>
                <c:pt idx="68">
                  <c:v>28.274354015464958</c:v>
                </c:pt>
                <c:pt idx="69">
                  <c:v>29.104473830497117</c:v>
                </c:pt>
                <c:pt idx="70">
                  <c:v>28.65688804572763</c:v>
                </c:pt>
                <c:pt idx="71">
                  <c:v>28.250490832053679</c:v>
                </c:pt>
                <c:pt idx="72">
                  <c:v>26.361917359833672</c:v>
                </c:pt>
                <c:pt idx="73">
                  <c:v>16.756601776934794</c:v>
                </c:pt>
                <c:pt idx="74">
                  <c:v>19.589111219066336</c:v>
                </c:pt>
                <c:pt idx="75">
                  <c:v>13.535774390883407</c:v>
                </c:pt>
                <c:pt idx="76">
                  <c:v>11.00913282707589</c:v>
                </c:pt>
                <c:pt idx="77">
                  <c:v>14.354813083782396</c:v>
                </c:pt>
                <c:pt idx="78">
                  <c:v>15.810433918900763</c:v>
                </c:pt>
                <c:pt idx="79">
                  <c:v>15.510554399223528</c:v>
                </c:pt>
                <c:pt idx="80">
                  <c:v>15.741264567243167</c:v>
                </c:pt>
                <c:pt idx="81">
                  <c:v>17.97490234060135</c:v>
                </c:pt>
                <c:pt idx="82">
                  <c:v>17.66147574882887</c:v>
                </c:pt>
                <c:pt idx="83">
                  <c:v>18.863680851582849</c:v>
                </c:pt>
                <c:pt idx="84">
                  <c:v>28.943954342492152</c:v>
                </c:pt>
                <c:pt idx="85">
                  <c:v>13.038165328971489</c:v>
                </c:pt>
                <c:pt idx="86">
                  <c:v>8.1408353681330876</c:v>
                </c:pt>
                <c:pt idx="87">
                  <c:v>9.8711230935962107</c:v>
                </c:pt>
                <c:pt idx="88">
                  <c:v>10.347040094895094</c:v>
                </c:pt>
                <c:pt idx="89">
                  <c:v>10.094276400607965</c:v>
                </c:pt>
                <c:pt idx="90">
                  <c:v>19.711699000393956</c:v>
                </c:pt>
                <c:pt idx="91">
                  <c:v>17.861487135036395</c:v>
                </c:pt>
                <c:pt idx="92">
                  <c:v>17.760565832047337</c:v>
                </c:pt>
                <c:pt idx="93">
                  <c:v>18.617165939435637</c:v>
                </c:pt>
                <c:pt idx="94">
                  <c:v>18.32993512707284</c:v>
                </c:pt>
                <c:pt idx="95">
                  <c:v>19.285497432008171</c:v>
                </c:pt>
                <c:pt idx="96">
                  <c:v>19.907103948399403</c:v>
                </c:pt>
                <c:pt idx="97">
                  <c:v>2.8683423995707544</c:v>
                </c:pt>
                <c:pt idx="98">
                  <c:v>3.2712067086167336</c:v>
                </c:pt>
                <c:pt idx="99">
                  <c:v>7.0660775966737068</c:v>
                </c:pt>
                <c:pt idx="100">
                  <c:v>5.7377177739278604</c:v>
                </c:pt>
                <c:pt idx="101">
                  <c:v>2.933421050330105</c:v>
                </c:pt>
                <c:pt idx="102">
                  <c:v>1.1020105765729573</c:v>
                </c:pt>
                <c:pt idx="103">
                  <c:v>2.7817794211563918</c:v>
                </c:pt>
                <c:pt idx="104">
                  <c:v>3.8624224097848798</c:v>
                </c:pt>
                <c:pt idx="105">
                  <c:v>3.4573546620560913</c:v>
                </c:pt>
                <c:pt idx="106">
                  <c:v>3.7359576577875719</c:v>
                </c:pt>
                <c:pt idx="107">
                  <c:v>7.4353735547114219</c:v>
                </c:pt>
                <c:pt idx="108">
                  <c:v>9.2037107337908743</c:v>
                </c:pt>
                <c:pt idx="109">
                  <c:v>5.4171947932018121</c:v>
                </c:pt>
                <c:pt idx="110">
                  <c:v>4.7716481305436265</c:v>
                </c:pt>
                <c:pt idx="111">
                  <c:v>2.0759453138553456</c:v>
                </c:pt>
                <c:pt idx="112">
                  <c:v>-1.577018062009349</c:v>
                </c:pt>
                <c:pt idx="113">
                  <c:v>-1.8184492712836302</c:v>
                </c:pt>
                <c:pt idx="114">
                  <c:v>0.63088883705027399</c:v>
                </c:pt>
                <c:pt idx="115">
                  <c:v>0.19335756808512933</c:v>
                </c:pt>
                <c:pt idx="116">
                  <c:v>0.90670262000917978</c:v>
                </c:pt>
                <c:pt idx="117">
                  <c:v>4.687178249469671</c:v>
                </c:pt>
                <c:pt idx="118">
                  <c:v>4.1074480256171118</c:v>
                </c:pt>
                <c:pt idx="119">
                  <c:v>6.5713762975862284</c:v>
                </c:pt>
                <c:pt idx="120">
                  <c:v>7.1883643203401091</c:v>
                </c:pt>
              </c:numCache>
            </c:numRef>
          </c:val>
          <c:smooth val="0"/>
          <c:extLst>
            <c:ext xmlns:c16="http://schemas.microsoft.com/office/drawing/2014/chart" uri="{C3380CC4-5D6E-409C-BE32-E72D297353CC}">
              <c16:uniqueId val="{00000001-DE03-44EC-A062-6A5CD558179A}"/>
            </c:ext>
          </c:extLst>
        </c:ser>
        <c:dLbls>
          <c:showLegendKey val="0"/>
          <c:showVal val="0"/>
          <c:showCatName val="0"/>
          <c:showSerName val="0"/>
          <c:showPercent val="0"/>
          <c:showBubbleSize val="0"/>
        </c:dLbls>
        <c:smooth val="0"/>
        <c:axId val="148333312"/>
        <c:axId val="148334848"/>
      </c:lineChart>
      <c:dateAx>
        <c:axId val="148333312"/>
        <c:scaling>
          <c:orientation val="minMax"/>
          <c:max val="43465"/>
          <c:min val="3981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334848"/>
        <c:crosses val="autoZero"/>
        <c:auto val="1"/>
        <c:lblOffset val="100"/>
        <c:baseTimeUnit val="months"/>
        <c:majorUnit val="2"/>
        <c:majorTimeUnit val="years"/>
        <c:minorUnit val="6"/>
        <c:minorTimeUnit val="months"/>
      </c:dateAx>
      <c:valAx>
        <c:axId val="148334848"/>
        <c:scaling>
          <c:orientation val="minMax"/>
          <c:max val="120"/>
          <c:min val="-2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8333312"/>
        <c:crosses val="autoZero"/>
        <c:crossBetween val="between"/>
      </c:valAx>
      <c:spPr>
        <a:noFill/>
        <a:ln w="25400">
          <a:noFill/>
        </a:ln>
      </c:spPr>
    </c:plotArea>
    <c:legend>
      <c:legendPos val="b"/>
      <c:layout>
        <c:manualLayout>
          <c:xMode val="edge"/>
          <c:yMode val="edge"/>
          <c:x val="0"/>
          <c:y val="0.87459090729236733"/>
          <c:w val="0.79976350227348347"/>
          <c:h val="0.1254091320747852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66713897690483315"/>
        </c:manualLayout>
      </c:layout>
      <c:lineChart>
        <c:grouping val="standard"/>
        <c:varyColors val="0"/>
        <c:ser>
          <c:idx val="1"/>
          <c:order val="1"/>
          <c:tx>
            <c:strRef>
              <c:f>'Graf III.14'!$L$4</c:f>
              <c:strCache>
                <c:ptCount val="1"/>
                <c:pt idx="0">
                  <c:v>Rychle likvidní aktiva / celková aktiva</c:v>
                </c:pt>
              </c:strCache>
            </c:strRef>
          </c:tx>
          <c:spPr>
            <a:ln w="25400">
              <a:solidFill>
                <a:srgbClr val="E96041"/>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III.14'!$L$5:$L$125</c:f>
              <c:numCache>
                <c:formatCode>0.0</c:formatCode>
                <c:ptCount val="121"/>
                <c:pt idx="0">
                  <c:v>23.060407177504327</c:v>
                </c:pt>
                <c:pt idx="1">
                  <c:v>24.420453851218955</c:v>
                </c:pt>
                <c:pt idx="2">
                  <c:v>24.454651543520146</c:v>
                </c:pt>
                <c:pt idx="3">
                  <c:v>25.45765062018479</c:v>
                </c:pt>
                <c:pt idx="4">
                  <c:v>24.648239559041045</c:v>
                </c:pt>
                <c:pt idx="5">
                  <c:v>25.343441786075832</c:v>
                </c:pt>
                <c:pt idx="6">
                  <c:v>26.536542472548053</c:v>
                </c:pt>
                <c:pt idx="7">
                  <c:v>25.828774169988627</c:v>
                </c:pt>
                <c:pt idx="8">
                  <c:v>26.836178211468809</c:v>
                </c:pt>
                <c:pt idx="9">
                  <c:v>27.298064249142723</c:v>
                </c:pt>
                <c:pt idx="10">
                  <c:v>26.806500140324012</c:v>
                </c:pt>
                <c:pt idx="11">
                  <c:v>26.606114334515425</c:v>
                </c:pt>
                <c:pt idx="12">
                  <c:v>25.342669971311111</c:v>
                </c:pt>
                <c:pt idx="13">
                  <c:v>25.642239505163751</c:v>
                </c:pt>
                <c:pt idx="14">
                  <c:v>25.912102071645226</c:v>
                </c:pt>
                <c:pt idx="15">
                  <c:v>27.232680628313794</c:v>
                </c:pt>
                <c:pt idx="16">
                  <c:v>25.827466087297356</c:v>
                </c:pt>
                <c:pt idx="17">
                  <c:v>26.368308650799964</c:v>
                </c:pt>
                <c:pt idx="18">
                  <c:v>26.962426996692439</c:v>
                </c:pt>
                <c:pt idx="19">
                  <c:v>26.732767032574817</c:v>
                </c:pt>
                <c:pt idx="20">
                  <c:v>27.900822171930244</c:v>
                </c:pt>
                <c:pt idx="21">
                  <c:v>28.130048675453555</c:v>
                </c:pt>
                <c:pt idx="22">
                  <c:v>26.389552036423591</c:v>
                </c:pt>
                <c:pt idx="23">
                  <c:v>27.059085424154688</c:v>
                </c:pt>
                <c:pt idx="24">
                  <c:v>26.096694235335967</c:v>
                </c:pt>
                <c:pt idx="25">
                  <c:v>27.103077505156286</c:v>
                </c:pt>
                <c:pt idx="26">
                  <c:v>27.77636954201007</c:v>
                </c:pt>
                <c:pt idx="27">
                  <c:v>28.105108001191585</c:v>
                </c:pt>
                <c:pt idx="28">
                  <c:v>26.880356440067199</c:v>
                </c:pt>
                <c:pt idx="29">
                  <c:v>28.114238314567437</c:v>
                </c:pt>
                <c:pt idx="30">
                  <c:v>28.085206682389309</c:v>
                </c:pt>
                <c:pt idx="31">
                  <c:v>27.128311979069871</c:v>
                </c:pt>
                <c:pt idx="32">
                  <c:v>27.569239683104001</c:v>
                </c:pt>
                <c:pt idx="33">
                  <c:v>27.271465794177669</c:v>
                </c:pt>
                <c:pt idx="34">
                  <c:v>27.293312910509343</c:v>
                </c:pt>
                <c:pt idx="35">
                  <c:v>27.636867028441671</c:v>
                </c:pt>
                <c:pt idx="36">
                  <c:v>26.89363403255085</c:v>
                </c:pt>
                <c:pt idx="37">
                  <c:v>27.95169439505591</c:v>
                </c:pt>
                <c:pt idx="38">
                  <c:v>27.966951882942482</c:v>
                </c:pt>
                <c:pt idx="39">
                  <c:v>28.185029210390862</c:v>
                </c:pt>
                <c:pt idx="40">
                  <c:v>28.082609238011138</c:v>
                </c:pt>
                <c:pt idx="41">
                  <c:v>28.965702959203774</c:v>
                </c:pt>
                <c:pt idx="42">
                  <c:v>28.314195924574648</c:v>
                </c:pt>
                <c:pt idx="43">
                  <c:v>29.295794771997592</c:v>
                </c:pt>
                <c:pt idx="44">
                  <c:v>28.4469558275959</c:v>
                </c:pt>
                <c:pt idx="45">
                  <c:v>29.100714484790213</c:v>
                </c:pt>
                <c:pt idx="46">
                  <c:v>29.676250905388962</c:v>
                </c:pt>
                <c:pt idx="47">
                  <c:v>29.342442807860213</c:v>
                </c:pt>
                <c:pt idx="48">
                  <c:v>29.071368033127222</c:v>
                </c:pt>
                <c:pt idx="49">
                  <c:v>30.510166296671787</c:v>
                </c:pt>
                <c:pt idx="50">
                  <c:v>30.396794081130125</c:v>
                </c:pt>
                <c:pt idx="51">
                  <c:v>30.019054593538026</c:v>
                </c:pt>
                <c:pt idx="52">
                  <c:v>30.118324621425124</c:v>
                </c:pt>
                <c:pt idx="53">
                  <c:v>29.80373741704485</c:v>
                </c:pt>
                <c:pt idx="54">
                  <c:v>28.881277653043519</c:v>
                </c:pt>
                <c:pt idx="55">
                  <c:v>30.328329391625452</c:v>
                </c:pt>
                <c:pt idx="56">
                  <c:v>28.949264182631079</c:v>
                </c:pt>
                <c:pt idx="57">
                  <c:v>29.362976825216847</c:v>
                </c:pt>
                <c:pt idx="58">
                  <c:v>29.402545806560504</c:v>
                </c:pt>
                <c:pt idx="59">
                  <c:v>30.99855963320951</c:v>
                </c:pt>
                <c:pt idx="60">
                  <c:v>30.668496030468077</c:v>
                </c:pt>
                <c:pt idx="61">
                  <c:v>30.977361129993504</c:v>
                </c:pt>
                <c:pt idx="62">
                  <c:v>31.443109360567529</c:v>
                </c:pt>
                <c:pt idx="63">
                  <c:v>31.647467989074208</c:v>
                </c:pt>
                <c:pt idx="64">
                  <c:v>30.949574677313628</c:v>
                </c:pt>
                <c:pt idx="65">
                  <c:v>31.261798661850715</c:v>
                </c:pt>
                <c:pt idx="66">
                  <c:v>31.92030994654742</c:v>
                </c:pt>
                <c:pt idx="67">
                  <c:v>31.803823937065872</c:v>
                </c:pt>
                <c:pt idx="68">
                  <c:v>31.188647800757309</c:v>
                </c:pt>
                <c:pt idx="69">
                  <c:v>31.622621614814705</c:v>
                </c:pt>
                <c:pt idx="70">
                  <c:v>31.272441897842846</c:v>
                </c:pt>
                <c:pt idx="71">
                  <c:v>30.845254579866538</c:v>
                </c:pt>
                <c:pt idx="72">
                  <c:v>31.048952983260708</c:v>
                </c:pt>
                <c:pt idx="73">
                  <c:v>31.285516752055841</c:v>
                </c:pt>
                <c:pt idx="74">
                  <c:v>31.747065734799033</c:v>
                </c:pt>
                <c:pt idx="75">
                  <c:v>31.800053112503594</c:v>
                </c:pt>
                <c:pt idx="76">
                  <c:v>31.211700901302741</c:v>
                </c:pt>
                <c:pt idx="77">
                  <c:v>31.395815488628926</c:v>
                </c:pt>
                <c:pt idx="78">
                  <c:v>31.534985586321167</c:v>
                </c:pt>
                <c:pt idx="79">
                  <c:v>32.087296265888689</c:v>
                </c:pt>
                <c:pt idx="80">
                  <c:v>33.019860983714423</c:v>
                </c:pt>
                <c:pt idx="81">
                  <c:v>32.885024227451275</c:v>
                </c:pt>
                <c:pt idx="82">
                  <c:v>32.940954186262076</c:v>
                </c:pt>
                <c:pt idx="83">
                  <c:v>32.968657871595774</c:v>
                </c:pt>
                <c:pt idx="84">
                  <c:v>32.018501659347905</c:v>
                </c:pt>
                <c:pt idx="85">
                  <c:v>34.311646849036649</c:v>
                </c:pt>
                <c:pt idx="86">
                  <c:v>34.846438610594902</c:v>
                </c:pt>
                <c:pt idx="87">
                  <c:v>34.650815538910187</c:v>
                </c:pt>
                <c:pt idx="88">
                  <c:v>34.630217723947865</c:v>
                </c:pt>
                <c:pt idx="89">
                  <c:v>34.840058013735629</c:v>
                </c:pt>
                <c:pt idx="90">
                  <c:v>33.17781648562903</c:v>
                </c:pt>
                <c:pt idx="91">
                  <c:v>33.371204814360013</c:v>
                </c:pt>
                <c:pt idx="92">
                  <c:v>33.48130939479239</c:v>
                </c:pt>
                <c:pt idx="93">
                  <c:v>33.473495498480013</c:v>
                </c:pt>
                <c:pt idx="94">
                  <c:v>34.582687728594365</c:v>
                </c:pt>
                <c:pt idx="95">
                  <c:v>35.030203019247701</c:v>
                </c:pt>
                <c:pt idx="96">
                  <c:v>34.395626997206456</c:v>
                </c:pt>
                <c:pt idx="97">
                  <c:v>38.12989757267232</c:v>
                </c:pt>
                <c:pt idx="98">
                  <c:v>39.513792681738373</c:v>
                </c:pt>
                <c:pt idx="99">
                  <c:v>41.532418820275844</c:v>
                </c:pt>
                <c:pt idx="100">
                  <c:v>42.06666999171054</c:v>
                </c:pt>
                <c:pt idx="101">
                  <c:v>41.901569594012351</c:v>
                </c:pt>
                <c:pt idx="102">
                  <c:v>41.300570345425598</c:v>
                </c:pt>
                <c:pt idx="103">
                  <c:v>40.894624024890028</c:v>
                </c:pt>
                <c:pt idx="104">
                  <c:v>40.635152555413747</c:v>
                </c:pt>
                <c:pt idx="105">
                  <c:v>42.139851025561995</c:v>
                </c:pt>
                <c:pt idx="106">
                  <c:v>41.881286392604963</c:v>
                </c:pt>
                <c:pt idx="107">
                  <c:v>42.280686418137186</c:v>
                </c:pt>
                <c:pt idx="108">
                  <c:v>41.865796768635541</c:v>
                </c:pt>
                <c:pt idx="109">
                  <c:v>42.635195350701146</c:v>
                </c:pt>
                <c:pt idx="110">
                  <c:v>42.106914994879077</c:v>
                </c:pt>
                <c:pt idx="111">
                  <c:v>42.046478732911218</c:v>
                </c:pt>
                <c:pt idx="112">
                  <c:v>42.756659068368215</c:v>
                </c:pt>
                <c:pt idx="113">
                  <c:v>43.026586857004979</c:v>
                </c:pt>
                <c:pt idx="114">
                  <c:v>42.139324216544281</c:v>
                </c:pt>
                <c:pt idx="115">
                  <c:v>42.250230086309223</c:v>
                </c:pt>
                <c:pt idx="116">
                  <c:v>42.450279828615109</c:v>
                </c:pt>
                <c:pt idx="117">
                  <c:v>41.938568493877611</c:v>
                </c:pt>
                <c:pt idx="118">
                  <c:v>41.723625712368374</c:v>
                </c:pt>
                <c:pt idx="119">
                  <c:v>41.649282221487944</c:v>
                </c:pt>
                <c:pt idx="120">
                  <c:v>41.180757946639773</c:v>
                </c:pt>
              </c:numCache>
            </c:numRef>
          </c:val>
          <c:smooth val="0"/>
          <c:extLst>
            <c:ext xmlns:c16="http://schemas.microsoft.com/office/drawing/2014/chart" uri="{C3380CC4-5D6E-409C-BE32-E72D297353CC}">
              <c16:uniqueId val="{00000000-8BFC-4304-946D-20F8AEA3C433}"/>
            </c:ext>
          </c:extLst>
        </c:ser>
        <c:ser>
          <c:idx val="2"/>
          <c:order val="2"/>
          <c:tx>
            <c:strRef>
              <c:f>'Graf III.14'!$M$4</c:f>
              <c:strCache>
                <c:ptCount val="1"/>
                <c:pt idx="0">
                  <c:v>Závazky splatné na požádání / celkové závazky</c:v>
                </c:pt>
              </c:strCache>
            </c:strRef>
          </c:tx>
          <c:spPr>
            <a:ln w="25400">
              <a:solidFill>
                <a:srgbClr val="00A43D"/>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III.14'!$M$5:$M$125</c:f>
              <c:numCache>
                <c:formatCode>0.0</c:formatCode>
                <c:ptCount val="121"/>
                <c:pt idx="0">
                  <c:v>52.787677518896146</c:v>
                </c:pt>
                <c:pt idx="1">
                  <c:v>50.528010089164766</c:v>
                </c:pt>
                <c:pt idx="2">
                  <c:v>51.88762473187046</c:v>
                </c:pt>
                <c:pt idx="3">
                  <c:v>51.594728756699517</c:v>
                </c:pt>
                <c:pt idx="4">
                  <c:v>52.129982155601951</c:v>
                </c:pt>
                <c:pt idx="5">
                  <c:v>51.2133304457261</c:v>
                </c:pt>
                <c:pt idx="6">
                  <c:v>51.180667649881869</c:v>
                </c:pt>
                <c:pt idx="7">
                  <c:v>52.411877083700944</c:v>
                </c:pt>
                <c:pt idx="8">
                  <c:v>52.247028858069058</c:v>
                </c:pt>
                <c:pt idx="9">
                  <c:v>51.91967253589047</c:v>
                </c:pt>
                <c:pt idx="10">
                  <c:v>52.872093161402844</c:v>
                </c:pt>
                <c:pt idx="11">
                  <c:v>54.72075585855427</c:v>
                </c:pt>
                <c:pt idx="12">
                  <c:v>54.621847615200799</c:v>
                </c:pt>
                <c:pt idx="13">
                  <c:v>54.086139098913819</c:v>
                </c:pt>
                <c:pt idx="14">
                  <c:v>54.989660382742237</c:v>
                </c:pt>
                <c:pt idx="15">
                  <c:v>55.222378085731052</c:v>
                </c:pt>
                <c:pt idx="16">
                  <c:v>55.222985207434974</c:v>
                </c:pt>
                <c:pt idx="17">
                  <c:v>56.538792493285108</c:v>
                </c:pt>
                <c:pt idx="18">
                  <c:v>56.617619119572147</c:v>
                </c:pt>
                <c:pt idx="19">
                  <c:v>55.838610938373414</c:v>
                </c:pt>
                <c:pt idx="20">
                  <c:v>55.915635413513897</c:v>
                </c:pt>
                <c:pt idx="21">
                  <c:v>55.884131599309669</c:v>
                </c:pt>
                <c:pt idx="22">
                  <c:v>56.631828434105238</c:v>
                </c:pt>
                <c:pt idx="23">
                  <c:v>57.374934888415133</c:v>
                </c:pt>
                <c:pt idx="24">
                  <c:v>57.799288597709342</c:v>
                </c:pt>
                <c:pt idx="25">
                  <c:v>56.617455771923922</c:v>
                </c:pt>
                <c:pt idx="26">
                  <c:v>57.779310625179249</c:v>
                </c:pt>
                <c:pt idx="27">
                  <c:v>57.457601041125216</c:v>
                </c:pt>
                <c:pt idx="28">
                  <c:v>58.682845968628364</c:v>
                </c:pt>
                <c:pt idx="29">
                  <c:v>58.78524574457812</c:v>
                </c:pt>
                <c:pt idx="30">
                  <c:v>57.815427344876149</c:v>
                </c:pt>
                <c:pt idx="31">
                  <c:v>58.114631474073711</c:v>
                </c:pt>
                <c:pt idx="32">
                  <c:v>58.760294050497144</c:v>
                </c:pt>
                <c:pt idx="33">
                  <c:v>58.384205565024295</c:v>
                </c:pt>
                <c:pt idx="34">
                  <c:v>58.154566394192805</c:v>
                </c:pt>
                <c:pt idx="35">
                  <c:v>58.501868116669279</c:v>
                </c:pt>
                <c:pt idx="36">
                  <c:v>58.865983773038678</c:v>
                </c:pt>
                <c:pt idx="37">
                  <c:v>57.798361287264974</c:v>
                </c:pt>
                <c:pt idx="38">
                  <c:v>58.121100809575786</c:v>
                </c:pt>
                <c:pt idx="39">
                  <c:v>57.506685694240147</c:v>
                </c:pt>
                <c:pt idx="40">
                  <c:v>58.031995762846478</c:v>
                </c:pt>
                <c:pt idx="41">
                  <c:v>58.528834018747403</c:v>
                </c:pt>
                <c:pt idx="42">
                  <c:v>58.483380003095775</c:v>
                </c:pt>
                <c:pt idx="43">
                  <c:v>59.378359669808944</c:v>
                </c:pt>
                <c:pt idx="44">
                  <c:v>59.644867256280612</c:v>
                </c:pt>
                <c:pt idx="45">
                  <c:v>58.941856941951222</c:v>
                </c:pt>
                <c:pt idx="46">
                  <c:v>60.214873942201827</c:v>
                </c:pt>
                <c:pt idx="47">
                  <c:v>61.948403688640674</c:v>
                </c:pt>
                <c:pt idx="48">
                  <c:v>61.380457021316218</c:v>
                </c:pt>
                <c:pt idx="49">
                  <c:v>59.791661795584496</c:v>
                </c:pt>
                <c:pt idx="50">
                  <c:v>60.558485801014903</c:v>
                </c:pt>
                <c:pt idx="51">
                  <c:v>59.920305057707054</c:v>
                </c:pt>
                <c:pt idx="52">
                  <c:v>60.241953508170539</c:v>
                </c:pt>
                <c:pt idx="53">
                  <c:v>61.439451687356609</c:v>
                </c:pt>
                <c:pt idx="54">
                  <c:v>61.916258709619875</c:v>
                </c:pt>
                <c:pt idx="55">
                  <c:v>62.299036926150904</c:v>
                </c:pt>
                <c:pt idx="56">
                  <c:v>62.152176435329508</c:v>
                </c:pt>
                <c:pt idx="57">
                  <c:v>62.414883691694911</c:v>
                </c:pt>
                <c:pt idx="58">
                  <c:v>62.712015781021904</c:v>
                </c:pt>
                <c:pt idx="59">
                  <c:v>63.02156628799969</c:v>
                </c:pt>
                <c:pt idx="60">
                  <c:v>63.138677169197145</c:v>
                </c:pt>
                <c:pt idx="61">
                  <c:v>62.013327289634148</c:v>
                </c:pt>
                <c:pt idx="62">
                  <c:v>62.525399340739639</c:v>
                </c:pt>
                <c:pt idx="63">
                  <c:v>62.200657415040496</c:v>
                </c:pt>
                <c:pt idx="64">
                  <c:v>62.718595088404868</c:v>
                </c:pt>
                <c:pt idx="65">
                  <c:v>63.768775138067092</c:v>
                </c:pt>
                <c:pt idx="66">
                  <c:v>64.643845344845758</c:v>
                </c:pt>
                <c:pt idx="67">
                  <c:v>65.531058836342311</c:v>
                </c:pt>
                <c:pt idx="68">
                  <c:v>66.348920385992713</c:v>
                </c:pt>
                <c:pt idx="69">
                  <c:v>66.964363218938018</c:v>
                </c:pt>
                <c:pt idx="70">
                  <c:v>67.350016144937243</c:v>
                </c:pt>
                <c:pt idx="71">
                  <c:v>68.744455614120071</c:v>
                </c:pt>
                <c:pt idx="72">
                  <c:v>69.617192065077575</c:v>
                </c:pt>
                <c:pt idx="73">
                  <c:v>68.670776735995688</c:v>
                </c:pt>
                <c:pt idx="74">
                  <c:v>69.428968454940176</c:v>
                </c:pt>
                <c:pt idx="75">
                  <c:v>69.480362394981626</c:v>
                </c:pt>
                <c:pt idx="76">
                  <c:v>70.783248216755695</c:v>
                </c:pt>
                <c:pt idx="77">
                  <c:v>71.696080099328185</c:v>
                </c:pt>
                <c:pt idx="78">
                  <c:v>70.925730005386967</c:v>
                </c:pt>
                <c:pt idx="79">
                  <c:v>70.440189394121958</c:v>
                </c:pt>
                <c:pt idx="80">
                  <c:v>70.367156243696272</c:v>
                </c:pt>
                <c:pt idx="81">
                  <c:v>71.067401244044802</c:v>
                </c:pt>
                <c:pt idx="82">
                  <c:v>71.04896702983919</c:v>
                </c:pt>
                <c:pt idx="83">
                  <c:v>71.789424869406517</c:v>
                </c:pt>
                <c:pt idx="84">
                  <c:v>75.454977169929222</c:v>
                </c:pt>
                <c:pt idx="85">
                  <c:v>72.15743596122438</c:v>
                </c:pt>
                <c:pt idx="86">
                  <c:v>72.590701691402288</c:v>
                </c:pt>
                <c:pt idx="87">
                  <c:v>72.465735874959364</c:v>
                </c:pt>
                <c:pt idx="88">
                  <c:v>72.695061159603341</c:v>
                </c:pt>
                <c:pt idx="89">
                  <c:v>73.623489741327177</c:v>
                </c:pt>
                <c:pt idx="90">
                  <c:v>76.407131969657044</c:v>
                </c:pt>
                <c:pt idx="91">
                  <c:v>75.968134046340722</c:v>
                </c:pt>
                <c:pt idx="92">
                  <c:v>76.221015880972374</c:v>
                </c:pt>
                <c:pt idx="93">
                  <c:v>77.319122143465336</c:v>
                </c:pt>
                <c:pt idx="94">
                  <c:v>76.405827160586099</c:v>
                </c:pt>
                <c:pt idx="95">
                  <c:v>76.907558082758854</c:v>
                </c:pt>
                <c:pt idx="96">
                  <c:v>78.566968927597784</c:v>
                </c:pt>
                <c:pt idx="97">
                  <c:v>76.149553625750841</c:v>
                </c:pt>
                <c:pt idx="98">
                  <c:v>76.57101568372174</c:v>
                </c:pt>
                <c:pt idx="99">
                  <c:v>77.119716987024788</c:v>
                </c:pt>
                <c:pt idx="100">
                  <c:v>75.666948707447986</c:v>
                </c:pt>
                <c:pt idx="101">
                  <c:v>76.279021308652347</c:v>
                </c:pt>
                <c:pt idx="102">
                  <c:v>77.591233075526304</c:v>
                </c:pt>
                <c:pt idx="103">
                  <c:v>77.035661631840298</c:v>
                </c:pt>
                <c:pt idx="104">
                  <c:v>76.495568552879917</c:v>
                </c:pt>
                <c:pt idx="105">
                  <c:v>77.11632192022121</c:v>
                </c:pt>
                <c:pt idx="106">
                  <c:v>76.260147617368034</c:v>
                </c:pt>
                <c:pt idx="107">
                  <c:v>77.450072577163354</c:v>
                </c:pt>
                <c:pt idx="108">
                  <c:v>79.937806059001502</c:v>
                </c:pt>
                <c:pt idx="109">
                  <c:v>77.065075294722746</c:v>
                </c:pt>
                <c:pt idx="110">
                  <c:v>76.679879480428866</c:v>
                </c:pt>
                <c:pt idx="111">
                  <c:v>76.384964909223314</c:v>
                </c:pt>
                <c:pt idx="112">
                  <c:v>75.862416136751378</c:v>
                </c:pt>
                <c:pt idx="113">
                  <c:v>76.217049194596825</c:v>
                </c:pt>
                <c:pt idx="114">
                  <c:v>77.209450916454884</c:v>
                </c:pt>
                <c:pt idx="115">
                  <c:v>75.737545863121497</c:v>
                </c:pt>
                <c:pt idx="116">
                  <c:v>75.460516681621129</c:v>
                </c:pt>
                <c:pt idx="117">
                  <c:v>75.856490702070673</c:v>
                </c:pt>
                <c:pt idx="118">
                  <c:v>75.366877571671026</c:v>
                </c:pt>
                <c:pt idx="119">
                  <c:v>75.263760154080231</c:v>
                </c:pt>
                <c:pt idx="120">
                  <c:v>78.33574173489562</c:v>
                </c:pt>
              </c:numCache>
            </c:numRef>
          </c:val>
          <c:smooth val="0"/>
          <c:extLst>
            <c:ext xmlns:c16="http://schemas.microsoft.com/office/drawing/2014/chart" uri="{C3380CC4-5D6E-409C-BE32-E72D297353CC}">
              <c16:uniqueId val="{00000001-8BFC-4304-946D-20F8AEA3C433}"/>
            </c:ext>
          </c:extLst>
        </c:ser>
        <c:ser>
          <c:idx val="3"/>
          <c:order val="3"/>
          <c:tx>
            <c:strRef>
              <c:f>'Graf III.14'!$N$4</c:f>
              <c:strCache>
                <c:ptCount val="1"/>
                <c:pt idx="0">
                  <c:v>Rychle likvidní aktiva / klientské vklady</c:v>
                </c:pt>
              </c:strCache>
            </c:strRef>
          </c:tx>
          <c:spPr>
            <a:ln w="25400">
              <a:solidFill>
                <a:srgbClr val="800080"/>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III.14'!$N$5:$N$125</c:f>
              <c:numCache>
                <c:formatCode>#,##0.0</c:formatCode>
                <c:ptCount val="121"/>
                <c:pt idx="0">
                  <c:v>35.593600000000002</c:v>
                </c:pt>
                <c:pt idx="1">
                  <c:v>37.286999999999999</c:v>
                </c:pt>
                <c:pt idx="2">
                  <c:v>37.148099999999999</c:v>
                </c:pt>
                <c:pt idx="3">
                  <c:v>38.588099999999997</c:v>
                </c:pt>
                <c:pt idx="4">
                  <c:v>36.957500000000003</c:v>
                </c:pt>
                <c:pt idx="5">
                  <c:v>37.191200000000002</c:v>
                </c:pt>
                <c:pt idx="6">
                  <c:v>38.855499999999999</c:v>
                </c:pt>
                <c:pt idx="7">
                  <c:v>37.550400000000003</c:v>
                </c:pt>
                <c:pt idx="8">
                  <c:v>38.839700000000001</c:v>
                </c:pt>
                <c:pt idx="9">
                  <c:v>39.740400000000001</c:v>
                </c:pt>
                <c:pt idx="10">
                  <c:v>39.200600000000001</c:v>
                </c:pt>
                <c:pt idx="11">
                  <c:v>39.425699999999999</c:v>
                </c:pt>
                <c:pt idx="12">
                  <c:v>37.587000000000003</c:v>
                </c:pt>
                <c:pt idx="13">
                  <c:v>38.010899999999999</c:v>
                </c:pt>
                <c:pt idx="14">
                  <c:v>38.231400000000001</c:v>
                </c:pt>
                <c:pt idx="15">
                  <c:v>40.0473</c:v>
                </c:pt>
                <c:pt idx="16">
                  <c:v>38.439</c:v>
                </c:pt>
                <c:pt idx="17">
                  <c:v>39.443300000000001</c:v>
                </c:pt>
                <c:pt idx="18">
                  <c:v>40.0899</c:v>
                </c:pt>
                <c:pt idx="19">
                  <c:v>39.236899999999999</c:v>
                </c:pt>
                <c:pt idx="20">
                  <c:v>40.982199999999999</c:v>
                </c:pt>
                <c:pt idx="21">
                  <c:v>40.935499999999998</c:v>
                </c:pt>
                <c:pt idx="22">
                  <c:v>38.565399999999997</c:v>
                </c:pt>
                <c:pt idx="23">
                  <c:v>39.817799999999998</c:v>
                </c:pt>
                <c:pt idx="24">
                  <c:v>38.506</c:v>
                </c:pt>
                <c:pt idx="25">
                  <c:v>39.7607</c:v>
                </c:pt>
                <c:pt idx="26">
                  <c:v>40.945399999999999</c:v>
                </c:pt>
                <c:pt idx="27">
                  <c:v>41.570900000000002</c:v>
                </c:pt>
                <c:pt idx="28">
                  <c:v>40.0261</c:v>
                </c:pt>
                <c:pt idx="29">
                  <c:v>42.184699999999999</c:v>
                </c:pt>
                <c:pt idx="30">
                  <c:v>41.611499999999999</c:v>
                </c:pt>
                <c:pt idx="31">
                  <c:v>40.164099999999998</c:v>
                </c:pt>
                <c:pt idx="32">
                  <c:v>41.552799999999998</c:v>
                </c:pt>
                <c:pt idx="33">
                  <c:v>41.230600000000003</c:v>
                </c:pt>
                <c:pt idx="34">
                  <c:v>40.993299999999998</c:v>
                </c:pt>
                <c:pt idx="35">
                  <c:v>41.554600000000001</c:v>
                </c:pt>
                <c:pt idx="36">
                  <c:v>40.496499999999997</c:v>
                </c:pt>
                <c:pt idx="37">
                  <c:v>41.718600000000002</c:v>
                </c:pt>
                <c:pt idx="38">
                  <c:v>41.7119</c:v>
                </c:pt>
                <c:pt idx="39">
                  <c:v>41.945</c:v>
                </c:pt>
                <c:pt idx="40">
                  <c:v>41.725999999999999</c:v>
                </c:pt>
                <c:pt idx="41">
                  <c:v>42.804699999999997</c:v>
                </c:pt>
                <c:pt idx="42">
                  <c:v>42.0017</c:v>
                </c:pt>
                <c:pt idx="43">
                  <c:v>43.246099999999998</c:v>
                </c:pt>
                <c:pt idx="44">
                  <c:v>41.967700000000001</c:v>
                </c:pt>
                <c:pt idx="45">
                  <c:v>42.8703</c:v>
                </c:pt>
                <c:pt idx="46">
                  <c:v>43.4666</c:v>
                </c:pt>
                <c:pt idx="47">
                  <c:v>42.863199999999999</c:v>
                </c:pt>
                <c:pt idx="48">
                  <c:v>42.2361</c:v>
                </c:pt>
                <c:pt idx="49">
                  <c:v>43.9895</c:v>
                </c:pt>
                <c:pt idx="50">
                  <c:v>43.9818</c:v>
                </c:pt>
                <c:pt idx="51">
                  <c:v>43.567500000000003</c:v>
                </c:pt>
                <c:pt idx="52">
                  <c:v>43.430700000000002</c:v>
                </c:pt>
                <c:pt idx="53">
                  <c:v>42.7395</c:v>
                </c:pt>
                <c:pt idx="54">
                  <c:v>41.6693</c:v>
                </c:pt>
                <c:pt idx="55">
                  <c:v>43.348199999999999</c:v>
                </c:pt>
                <c:pt idx="56">
                  <c:v>41.219799999999999</c:v>
                </c:pt>
                <c:pt idx="57">
                  <c:v>42.427700000000002</c:v>
                </c:pt>
                <c:pt idx="58">
                  <c:v>42.1858</c:v>
                </c:pt>
                <c:pt idx="59">
                  <c:v>46.098599999999998</c:v>
                </c:pt>
                <c:pt idx="60">
                  <c:v>45.372</c:v>
                </c:pt>
                <c:pt idx="61">
                  <c:v>45.933700000000002</c:v>
                </c:pt>
                <c:pt idx="62">
                  <c:v>45.988199999999999</c:v>
                </c:pt>
                <c:pt idx="63">
                  <c:v>46.258000000000003</c:v>
                </c:pt>
                <c:pt idx="64">
                  <c:v>45.529400000000003</c:v>
                </c:pt>
                <c:pt idx="65">
                  <c:v>45.815899999999999</c:v>
                </c:pt>
                <c:pt idx="66">
                  <c:v>47.391100000000002</c:v>
                </c:pt>
                <c:pt idx="67">
                  <c:v>47.181199999999997</c:v>
                </c:pt>
                <c:pt idx="68">
                  <c:v>46.151400000000002</c:v>
                </c:pt>
                <c:pt idx="69">
                  <c:v>48.138378984195619</c:v>
                </c:pt>
                <c:pt idx="70">
                  <c:v>47.05835552925911</c:v>
                </c:pt>
                <c:pt idx="71">
                  <c:v>46.626793443865736</c:v>
                </c:pt>
                <c:pt idx="72">
                  <c:v>46.544691381343405</c:v>
                </c:pt>
                <c:pt idx="73">
                  <c:v>47.783532159650925</c:v>
                </c:pt>
                <c:pt idx="74">
                  <c:v>47.814116587953784</c:v>
                </c:pt>
                <c:pt idx="75">
                  <c:v>48.216433140382115</c:v>
                </c:pt>
                <c:pt idx="76">
                  <c:v>47.589789721917121</c:v>
                </c:pt>
                <c:pt idx="77">
                  <c:v>47.592281476924001</c:v>
                </c:pt>
                <c:pt idx="78">
                  <c:v>48.076496055923975</c:v>
                </c:pt>
                <c:pt idx="79">
                  <c:v>48.955418134182707</c:v>
                </c:pt>
                <c:pt idx="80">
                  <c:v>50.384413590588736</c:v>
                </c:pt>
                <c:pt idx="81">
                  <c:v>50.908457487308652</c:v>
                </c:pt>
                <c:pt idx="82">
                  <c:v>49.967809777193303</c:v>
                </c:pt>
                <c:pt idx="83">
                  <c:v>49.984811614090958</c:v>
                </c:pt>
                <c:pt idx="84">
                  <c:v>48.25564484957529</c:v>
                </c:pt>
                <c:pt idx="85">
                  <c:v>52.229958919967942</c:v>
                </c:pt>
                <c:pt idx="86">
                  <c:v>52.867543749335731</c:v>
                </c:pt>
                <c:pt idx="87">
                  <c:v>52.487617971233661</c:v>
                </c:pt>
                <c:pt idx="88">
                  <c:v>52.194574845382832</c:v>
                </c:pt>
                <c:pt idx="89">
                  <c:v>52.64906741864224</c:v>
                </c:pt>
                <c:pt idx="90">
                  <c:v>50.837551877265284</c:v>
                </c:pt>
                <c:pt idx="91">
                  <c:v>50.896916576618992</c:v>
                </c:pt>
                <c:pt idx="92">
                  <c:v>50.761839302430268</c:v>
                </c:pt>
                <c:pt idx="93">
                  <c:v>51.738749288942032</c:v>
                </c:pt>
                <c:pt idx="94" formatCode="0.0">
                  <c:v>53.563314237367955</c:v>
                </c:pt>
                <c:pt idx="95" formatCode="0.0">
                  <c:v>54.036322628206648</c:v>
                </c:pt>
                <c:pt idx="96" formatCode="0.0">
                  <c:v>52.78856007547207</c:v>
                </c:pt>
                <c:pt idx="97" formatCode="0.0">
                  <c:v>60.565212558842809</c:v>
                </c:pt>
                <c:pt idx="98" formatCode="0.0">
                  <c:v>63.627345823988215</c:v>
                </c:pt>
                <c:pt idx="99" formatCode="0.0">
                  <c:v>69.92217982604771</c:v>
                </c:pt>
                <c:pt idx="100" formatCode="0.0">
                  <c:v>69.615539119931611</c:v>
                </c:pt>
                <c:pt idx="101" formatCode="0.0">
                  <c:v>68.78702043405211</c:v>
                </c:pt>
                <c:pt idx="102" formatCode="0.0">
                  <c:v>67.711346933173616</c:v>
                </c:pt>
                <c:pt idx="103" formatCode="0.0">
                  <c:v>67.546325673382213</c:v>
                </c:pt>
                <c:pt idx="104" formatCode="0.0">
                  <c:v>67.121142903629476</c:v>
                </c:pt>
                <c:pt idx="105" formatCode="0.0">
                  <c:v>69.832181863164095</c:v>
                </c:pt>
                <c:pt idx="106" formatCode="0.0">
                  <c:v>68.772801355038681</c:v>
                </c:pt>
                <c:pt idx="107" formatCode="0.0">
                  <c:v>69.963410449995862</c:v>
                </c:pt>
                <c:pt idx="108" formatCode="0.0">
                  <c:v>68.378924964755953</c:v>
                </c:pt>
                <c:pt idx="109" formatCode="0.0">
                  <c:v>69.512340718078974</c:v>
                </c:pt>
                <c:pt idx="110" formatCode="0.0">
                  <c:v>67.543747300315232</c:v>
                </c:pt>
                <c:pt idx="111" formatCode="0.0">
                  <c:v>68.218471557261779</c:v>
                </c:pt>
                <c:pt idx="112" formatCode="0.0">
                  <c:v>69.959691919522399</c:v>
                </c:pt>
                <c:pt idx="113" formatCode="0.0">
                  <c:v>69.841853343795819</c:v>
                </c:pt>
                <c:pt idx="114" formatCode="0.0">
                  <c:v>68.383137522814238</c:v>
                </c:pt>
                <c:pt idx="115" formatCode="0.0">
                  <c:v>68.190271188174904</c:v>
                </c:pt>
                <c:pt idx="116" formatCode="0.0">
                  <c:v>68.80486271355619</c:v>
                </c:pt>
                <c:pt idx="117" formatCode="0.0">
                  <c:v>68.787221882098521</c:v>
                </c:pt>
                <c:pt idx="118" formatCode="0.0">
                  <c:v>67.852835550692291</c:v>
                </c:pt>
                <c:pt idx="119" formatCode="0.0">
                  <c:v>67.00038090639346</c:v>
                </c:pt>
                <c:pt idx="120" formatCode="0.0">
                  <c:v>65.605434909462716</c:v>
                </c:pt>
              </c:numCache>
            </c:numRef>
          </c:val>
          <c:smooth val="0"/>
          <c:extLst>
            <c:ext xmlns:c16="http://schemas.microsoft.com/office/drawing/2014/chart" uri="{C3380CC4-5D6E-409C-BE32-E72D297353CC}">
              <c16:uniqueId val="{00000002-8BFC-4304-946D-20F8AEA3C433}"/>
            </c:ext>
          </c:extLst>
        </c:ser>
        <c:dLbls>
          <c:showLegendKey val="0"/>
          <c:showVal val="0"/>
          <c:showCatName val="0"/>
          <c:showSerName val="0"/>
          <c:showPercent val="0"/>
          <c:showBubbleSize val="0"/>
        </c:dLbls>
        <c:marker val="1"/>
        <c:smooth val="0"/>
        <c:axId val="148783104"/>
        <c:axId val="148784640"/>
      </c:lineChart>
      <c:lineChart>
        <c:grouping val="standard"/>
        <c:varyColors val="0"/>
        <c:ser>
          <c:idx val="0"/>
          <c:order val="0"/>
          <c:tx>
            <c:strRef>
              <c:f>'Graf III.14'!$K$4</c:f>
              <c:strCache>
                <c:ptCount val="1"/>
                <c:pt idx="0">
                  <c:v>Vklady / úvěry (klientské) (pravá osa)</c:v>
                </c:pt>
              </c:strCache>
            </c:strRef>
          </c:tx>
          <c:spPr>
            <a:ln w="25400">
              <a:solidFill>
                <a:srgbClr val="4880C4"/>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III.14'!$K$5:$K$125</c:f>
              <c:numCache>
                <c:formatCode>0.0</c:formatCode>
                <c:ptCount val="121"/>
                <c:pt idx="0">
                  <c:v>123.66583094676659</c:v>
                </c:pt>
                <c:pt idx="1">
                  <c:v>128.43993808761778</c:v>
                </c:pt>
                <c:pt idx="2">
                  <c:v>128.18893983075688</c:v>
                </c:pt>
                <c:pt idx="3">
                  <c:v>128.25618030963321</c:v>
                </c:pt>
                <c:pt idx="4">
                  <c:v>128.18053797161562</c:v>
                </c:pt>
                <c:pt idx="5">
                  <c:v>130.97532856981456</c:v>
                </c:pt>
                <c:pt idx="6">
                  <c:v>130.96319177283092</c:v>
                </c:pt>
                <c:pt idx="7">
                  <c:v>130.37377570435601</c:v>
                </c:pt>
                <c:pt idx="8">
                  <c:v>130.83924980008283</c:v>
                </c:pt>
                <c:pt idx="9">
                  <c:v>130.20079823600662</c:v>
                </c:pt>
                <c:pt idx="10">
                  <c:v>130.76087112473101</c:v>
                </c:pt>
                <c:pt idx="11">
                  <c:v>128.24636654607659</c:v>
                </c:pt>
                <c:pt idx="12">
                  <c:v>128.35978686719361</c:v>
                </c:pt>
                <c:pt idx="13">
                  <c:v>129.50889377922709</c:v>
                </c:pt>
                <c:pt idx="14">
                  <c:v>129.54498791511463</c:v>
                </c:pt>
                <c:pt idx="15">
                  <c:v>131.07282821110331</c:v>
                </c:pt>
                <c:pt idx="16">
                  <c:v>132.07626554803761</c:v>
                </c:pt>
                <c:pt idx="17">
                  <c:v>130.33351122771586</c:v>
                </c:pt>
                <c:pt idx="18">
                  <c:v>130.64839386601551</c:v>
                </c:pt>
                <c:pt idx="19">
                  <c:v>132.32768444520858</c:v>
                </c:pt>
                <c:pt idx="20">
                  <c:v>131.85119298877973</c:v>
                </c:pt>
                <c:pt idx="21">
                  <c:v>131.92369870702095</c:v>
                </c:pt>
                <c:pt idx="22">
                  <c:v>129.89832122987133</c:v>
                </c:pt>
                <c:pt idx="23">
                  <c:v>127.9044689395426</c:v>
                </c:pt>
                <c:pt idx="24">
                  <c:v>128.20391298176375</c:v>
                </c:pt>
                <c:pt idx="25">
                  <c:v>129.0135092341097</c:v>
                </c:pt>
                <c:pt idx="26">
                  <c:v>128.92140379911456</c:v>
                </c:pt>
                <c:pt idx="27">
                  <c:v>128.83382939873303</c:v>
                </c:pt>
                <c:pt idx="28">
                  <c:v>126.65731312779236</c:v>
                </c:pt>
                <c:pt idx="29">
                  <c:v>127.27350080854001</c:v>
                </c:pt>
                <c:pt idx="30">
                  <c:v>127.30965174183343</c:v>
                </c:pt>
                <c:pt idx="31">
                  <c:v>127.3856287238029</c:v>
                </c:pt>
                <c:pt idx="32">
                  <c:v>126.16002039192196</c:v>
                </c:pt>
                <c:pt idx="33">
                  <c:v>126.92603348228835</c:v>
                </c:pt>
                <c:pt idx="34">
                  <c:v>125.81638656714355</c:v>
                </c:pt>
                <c:pt idx="35">
                  <c:v>125.71466390121905</c:v>
                </c:pt>
                <c:pt idx="36">
                  <c:v>126.45680985970731</c:v>
                </c:pt>
                <c:pt idx="37">
                  <c:v>128.86428395034292</c:v>
                </c:pt>
                <c:pt idx="38">
                  <c:v>129.82068306894405</c:v>
                </c:pt>
                <c:pt idx="39">
                  <c:v>131.1208691246984</c:v>
                </c:pt>
                <c:pt idx="40">
                  <c:v>131.3532136626938</c:v>
                </c:pt>
                <c:pt idx="41">
                  <c:v>131.30012812189972</c:v>
                </c:pt>
                <c:pt idx="42">
                  <c:v>131.3285332554739</c:v>
                </c:pt>
                <c:pt idx="43">
                  <c:v>132.93856431685029</c:v>
                </c:pt>
                <c:pt idx="44">
                  <c:v>131.80140667441935</c:v>
                </c:pt>
                <c:pt idx="45">
                  <c:v>132.24918194907889</c:v>
                </c:pt>
                <c:pt idx="46">
                  <c:v>132.66129837689823</c:v>
                </c:pt>
                <c:pt idx="47">
                  <c:v>130.7807552250934</c:v>
                </c:pt>
                <c:pt idx="48">
                  <c:v>132.5220459564145</c:v>
                </c:pt>
                <c:pt idx="49">
                  <c:v>134.75882702625279</c:v>
                </c:pt>
                <c:pt idx="50">
                  <c:v>133.53783503816626</c:v>
                </c:pt>
                <c:pt idx="51">
                  <c:v>134.16353585820434</c:v>
                </c:pt>
                <c:pt idx="52">
                  <c:v>135.63542267835098</c:v>
                </c:pt>
                <c:pt idx="53">
                  <c:v>134.14355433000347</c:v>
                </c:pt>
                <c:pt idx="54">
                  <c:v>133.00597345034194</c:v>
                </c:pt>
                <c:pt idx="55">
                  <c:v>134.61193885286082</c:v>
                </c:pt>
                <c:pt idx="56">
                  <c:v>133.79409270174037</c:v>
                </c:pt>
                <c:pt idx="57">
                  <c:v>131.77331767392221</c:v>
                </c:pt>
                <c:pt idx="58">
                  <c:v>132.24495553879524</c:v>
                </c:pt>
                <c:pt idx="59">
                  <c:v>131.17417145482889</c:v>
                </c:pt>
                <c:pt idx="60">
                  <c:v>132.84166293388327</c:v>
                </c:pt>
                <c:pt idx="61">
                  <c:v>133.02778213762551</c:v>
                </c:pt>
                <c:pt idx="62">
                  <c:v>135.48826959532164</c:v>
                </c:pt>
                <c:pt idx="63">
                  <c:v>135.15451442532509</c:v>
                </c:pt>
                <c:pt idx="64">
                  <c:v>134.7639905346046</c:v>
                </c:pt>
                <c:pt idx="65">
                  <c:v>134.57336446588354</c:v>
                </c:pt>
                <c:pt idx="66">
                  <c:v>133.0002297975156</c:v>
                </c:pt>
                <c:pt idx="67">
                  <c:v>133.33794112930448</c:v>
                </c:pt>
                <c:pt idx="68">
                  <c:v>133.1281601073689</c:v>
                </c:pt>
                <c:pt idx="69">
                  <c:v>131.69257179156267</c:v>
                </c:pt>
                <c:pt idx="70">
                  <c:v>131.39234823668474</c:v>
                </c:pt>
                <c:pt idx="71">
                  <c:v>129.9322097449809</c:v>
                </c:pt>
                <c:pt idx="72">
                  <c:v>130.37145103805238</c:v>
                </c:pt>
                <c:pt idx="73">
                  <c:v>129.48552092030761</c:v>
                </c:pt>
                <c:pt idx="74">
                  <c:v>131.4572850585142</c:v>
                </c:pt>
                <c:pt idx="75">
                  <c:v>131.01448277271803</c:v>
                </c:pt>
                <c:pt idx="76">
                  <c:v>128.75324889121646</c:v>
                </c:pt>
                <c:pt idx="77">
                  <c:v>129.66939253305841</c:v>
                </c:pt>
                <c:pt idx="78">
                  <c:v>128.6617270765843</c:v>
                </c:pt>
                <c:pt idx="79">
                  <c:v>129.42003626001372</c:v>
                </c:pt>
                <c:pt idx="80">
                  <c:v>130.77982524472534</c:v>
                </c:pt>
                <c:pt idx="81">
                  <c:v>129.87163480555611</c:v>
                </c:pt>
                <c:pt idx="82">
                  <c:v>130.40052403739918</c:v>
                </c:pt>
                <c:pt idx="83">
                  <c:v>130.71873365989944</c:v>
                </c:pt>
                <c:pt idx="84">
                  <c:v>126.53608257708329</c:v>
                </c:pt>
                <c:pt idx="85">
                  <c:v>131.68488564248656</c:v>
                </c:pt>
                <c:pt idx="86">
                  <c:v>132.63918062476202</c:v>
                </c:pt>
                <c:pt idx="87">
                  <c:v>132.66100555752044</c:v>
                </c:pt>
                <c:pt idx="88">
                  <c:v>133.29834056172297</c:v>
                </c:pt>
                <c:pt idx="89">
                  <c:v>133.56031487826669</c:v>
                </c:pt>
                <c:pt idx="90">
                  <c:v>128.07402716301794</c:v>
                </c:pt>
                <c:pt idx="91">
                  <c:v>128.95567662306118</c:v>
                </c:pt>
                <c:pt idx="92">
                  <c:v>129.23072412411003</c:v>
                </c:pt>
                <c:pt idx="93">
                  <c:v>127.10895787903294</c:v>
                </c:pt>
                <c:pt idx="94">
                  <c:v>128.56428918949541</c:v>
                </c:pt>
                <c:pt idx="95">
                  <c:v>129.61471225008205</c:v>
                </c:pt>
                <c:pt idx="96">
                  <c:v>127.68550326458654</c:v>
                </c:pt>
                <c:pt idx="97">
                  <c:v>133.24777095967974</c:v>
                </c:pt>
                <c:pt idx="98">
                  <c:v>135.37245125764611</c:v>
                </c:pt>
                <c:pt idx="99">
                  <c:v>136.16759213479679</c:v>
                </c:pt>
                <c:pt idx="100">
                  <c:v>138.63530583216362</c:v>
                </c:pt>
                <c:pt idx="101">
                  <c:v>138.6451022060964</c:v>
                </c:pt>
                <c:pt idx="102">
                  <c:v>135.9838589852607</c:v>
                </c:pt>
                <c:pt idx="103">
                  <c:v>136.36423683302161</c:v>
                </c:pt>
                <c:pt idx="104">
                  <c:v>136.6546573282661</c:v>
                </c:pt>
                <c:pt idx="105">
                  <c:v>135.54815823513167</c:v>
                </c:pt>
                <c:pt idx="106">
                  <c:v>136.62947389494354</c:v>
                </c:pt>
                <c:pt idx="107">
                  <c:v>137.51983609586804</c:v>
                </c:pt>
                <c:pt idx="108">
                  <c:v>135.12053276669172</c:v>
                </c:pt>
                <c:pt idx="109">
                  <c:v>138.18845847080084</c:v>
                </c:pt>
                <c:pt idx="110">
                  <c:v>139.61297812477684</c:v>
                </c:pt>
                <c:pt idx="111">
                  <c:v>139.02017686968759</c:v>
                </c:pt>
                <c:pt idx="112">
                  <c:v>139.5545914215646</c:v>
                </c:pt>
                <c:pt idx="113">
                  <c:v>141.11481287037907</c:v>
                </c:pt>
                <c:pt idx="114">
                  <c:v>137.3089344522736</c:v>
                </c:pt>
                <c:pt idx="115">
                  <c:v>138.26755253124944</c:v>
                </c:pt>
                <c:pt idx="116">
                  <c:v>138.20841651019884</c:v>
                </c:pt>
                <c:pt idx="117">
                  <c:v>135.2457558715893</c:v>
                </c:pt>
                <c:pt idx="118">
                  <c:v>136.39320266874836</c:v>
                </c:pt>
                <c:pt idx="119">
                  <c:v>137.79100954818742</c:v>
                </c:pt>
                <c:pt idx="120">
                  <c:v>134.45417261986734</c:v>
                </c:pt>
              </c:numCache>
            </c:numRef>
          </c:val>
          <c:smooth val="0"/>
          <c:extLst>
            <c:ext xmlns:c16="http://schemas.microsoft.com/office/drawing/2014/chart" uri="{C3380CC4-5D6E-409C-BE32-E72D297353CC}">
              <c16:uniqueId val="{00000003-8BFC-4304-946D-20F8AEA3C433}"/>
            </c:ext>
          </c:extLst>
        </c:ser>
        <c:dLbls>
          <c:showLegendKey val="0"/>
          <c:showVal val="0"/>
          <c:showCatName val="0"/>
          <c:showSerName val="0"/>
          <c:showPercent val="0"/>
          <c:showBubbleSize val="0"/>
        </c:dLbls>
        <c:marker val="1"/>
        <c:smooth val="0"/>
        <c:axId val="148786176"/>
        <c:axId val="148792064"/>
      </c:lineChart>
      <c:dateAx>
        <c:axId val="148783104"/>
        <c:scaling>
          <c:orientation val="minMax"/>
          <c:min val="39813"/>
        </c:scaling>
        <c:delete val="0"/>
        <c:axPos val="b"/>
        <c:numFmt formatCode="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784640"/>
        <c:crosses val="autoZero"/>
        <c:auto val="1"/>
        <c:lblOffset val="100"/>
        <c:baseTimeUnit val="months"/>
        <c:majorUnit val="2"/>
        <c:majorTimeUnit val="years"/>
        <c:minorUnit val="6"/>
        <c:minorTimeUnit val="months"/>
      </c:dateAx>
      <c:valAx>
        <c:axId val="148784640"/>
        <c:scaling>
          <c:orientation val="minMax"/>
          <c:max val="8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8783104"/>
        <c:crosses val="autoZero"/>
        <c:crossBetween val="midCat"/>
        <c:majorUnit val="20"/>
      </c:valAx>
      <c:dateAx>
        <c:axId val="148786176"/>
        <c:scaling>
          <c:orientation val="minMax"/>
        </c:scaling>
        <c:delete val="1"/>
        <c:axPos val="b"/>
        <c:numFmt formatCode="m/d/yyyy" sourceLinked="1"/>
        <c:majorTickMark val="out"/>
        <c:minorTickMark val="none"/>
        <c:tickLblPos val="nextTo"/>
        <c:crossAx val="148792064"/>
        <c:crosses val="autoZero"/>
        <c:auto val="1"/>
        <c:lblOffset val="100"/>
        <c:baseTimeUnit val="months"/>
      </c:dateAx>
      <c:valAx>
        <c:axId val="148792064"/>
        <c:scaling>
          <c:orientation val="minMax"/>
          <c:max val="220"/>
          <c:min val="10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8786176"/>
        <c:crosses val="max"/>
        <c:crossBetween val="between"/>
      </c:valAx>
      <c:spPr>
        <a:noFill/>
        <a:ln w="25400">
          <a:noFill/>
        </a:ln>
      </c:spPr>
    </c:plotArea>
    <c:legend>
      <c:legendPos val="b"/>
      <c:layout>
        <c:manualLayout>
          <c:xMode val="edge"/>
          <c:yMode val="edge"/>
          <c:x val="6.6433566433566432E-2"/>
          <c:y val="0.77288173738211141"/>
          <c:w val="0.76606904906117501"/>
          <c:h val="0.2271182626178885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6547970970143985E-2"/>
          <c:w val="0.83040140961400799"/>
          <c:h val="0.66713897690483315"/>
        </c:manualLayout>
      </c:layout>
      <c:lineChart>
        <c:grouping val="standard"/>
        <c:varyColors val="0"/>
        <c:ser>
          <c:idx val="1"/>
          <c:order val="1"/>
          <c:tx>
            <c:strRef>
              <c:f>'Graf III.14'!$L$3</c:f>
              <c:strCache>
                <c:ptCount val="1"/>
                <c:pt idx="0">
                  <c:v>Quick assets/total assets</c:v>
                </c:pt>
              </c:strCache>
            </c:strRef>
          </c:tx>
          <c:spPr>
            <a:ln w="25400">
              <a:solidFill>
                <a:srgbClr val="E96041"/>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III.14'!$L$5:$L$125</c:f>
              <c:numCache>
                <c:formatCode>0.0</c:formatCode>
                <c:ptCount val="121"/>
                <c:pt idx="0">
                  <c:v>23.060407177504327</c:v>
                </c:pt>
                <c:pt idx="1">
                  <c:v>24.420453851218955</c:v>
                </c:pt>
                <c:pt idx="2">
                  <c:v>24.454651543520146</c:v>
                </c:pt>
                <c:pt idx="3">
                  <c:v>25.45765062018479</c:v>
                </c:pt>
                <c:pt idx="4">
                  <c:v>24.648239559041045</c:v>
                </c:pt>
                <c:pt idx="5">
                  <c:v>25.343441786075832</c:v>
                </c:pt>
                <c:pt idx="6">
                  <c:v>26.536542472548053</c:v>
                </c:pt>
                <c:pt idx="7">
                  <c:v>25.828774169988627</c:v>
                </c:pt>
                <c:pt idx="8">
                  <c:v>26.836178211468809</c:v>
                </c:pt>
                <c:pt idx="9">
                  <c:v>27.298064249142723</c:v>
                </c:pt>
                <c:pt idx="10">
                  <c:v>26.806500140324012</c:v>
                </c:pt>
                <c:pt idx="11">
                  <c:v>26.606114334515425</c:v>
                </c:pt>
                <c:pt idx="12">
                  <c:v>25.342669971311111</c:v>
                </c:pt>
                <c:pt idx="13">
                  <c:v>25.642239505163751</c:v>
                </c:pt>
                <c:pt idx="14">
                  <c:v>25.912102071645226</c:v>
                </c:pt>
                <c:pt idx="15">
                  <c:v>27.232680628313794</c:v>
                </c:pt>
                <c:pt idx="16">
                  <c:v>25.827466087297356</c:v>
                </c:pt>
                <c:pt idx="17">
                  <c:v>26.368308650799964</c:v>
                </c:pt>
                <c:pt idx="18">
                  <c:v>26.962426996692439</c:v>
                </c:pt>
                <c:pt idx="19">
                  <c:v>26.732767032574817</c:v>
                </c:pt>
                <c:pt idx="20">
                  <c:v>27.900822171930244</c:v>
                </c:pt>
                <c:pt idx="21">
                  <c:v>28.130048675453555</c:v>
                </c:pt>
                <c:pt idx="22">
                  <c:v>26.389552036423591</c:v>
                </c:pt>
                <c:pt idx="23">
                  <c:v>27.059085424154688</c:v>
                </c:pt>
                <c:pt idx="24">
                  <c:v>26.096694235335967</c:v>
                </c:pt>
                <c:pt idx="25">
                  <c:v>27.103077505156286</c:v>
                </c:pt>
                <c:pt idx="26">
                  <c:v>27.77636954201007</c:v>
                </c:pt>
                <c:pt idx="27">
                  <c:v>28.105108001191585</c:v>
                </c:pt>
                <c:pt idx="28">
                  <c:v>26.880356440067199</c:v>
                </c:pt>
                <c:pt idx="29">
                  <c:v>28.114238314567437</c:v>
                </c:pt>
                <c:pt idx="30">
                  <c:v>28.085206682389309</c:v>
                </c:pt>
                <c:pt idx="31">
                  <c:v>27.128311979069871</c:v>
                </c:pt>
                <c:pt idx="32">
                  <c:v>27.569239683104001</c:v>
                </c:pt>
                <c:pt idx="33">
                  <c:v>27.271465794177669</c:v>
                </c:pt>
                <c:pt idx="34">
                  <c:v>27.293312910509343</c:v>
                </c:pt>
                <c:pt idx="35">
                  <c:v>27.636867028441671</c:v>
                </c:pt>
                <c:pt idx="36">
                  <c:v>26.89363403255085</c:v>
                </c:pt>
                <c:pt idx="37">
                  <c:v>27.95169439505591</c:v>
                </c:pt>
                <c:pt idx="38">
                  <c:v>27.966951882942482</c:v>
                </c:pt>
                <c:pt idx="39">
                  <c:v>28.185029210390862</c:v>
                </c:pt>
                <c:pt idx="40">
                  <c:v>28.082609238011138</c:v>
                </c:pt>
                <c:pt idx="41">
                  <c:v>28.965702959203774</c:v>
                </c:pt>
                <c:pt idx="42">
                  <c:v>28.314195924574648</c:v>
                </c:pt>
                <c:pt idx="43">
                  <c:v>29.295794771997592</c:v>
                </c:pt>
                <c:pt idx="44">
                  <c:v>28.4469558275959</c:v>
                </c:pt>
                <c:pt idx="45">
                  <c:v>29.100714484790213</c:v>
                </c:pt>
                <c:pt idx="46">
                  <c:v>29.676250905388962</c:v>
                </c:pt>
                <c:pt idx="47">
                  <c:v>29.342442807860213</c:v>
                </c:pt>
                <c:pt idx="48">
                  <c:v>29.071368033127222</c:v>
                </c:pt>
                <c:pt idx="49">
                  <c:v>30.510166296671787</c:v>
                </c:pt>
                <c:pt idx="50">
                  <c:v>30.396794081130125</c:v>
                </c:pt>
                <c:pt idx="51">
                  <c:v>30.019054593538026</c:v>
                </c:pt>
                <c:pt idx="52">
                  <c:v>30.118324621425124</c:v>
                </c:pt>
                <c:pt idx="53">
                  <c:v>29.80373741704485</c:v>
                </c:pt>
                <c:pt idx="54">
                  <c:v>28.881277653043519</c:v>
                </c:pt>
                <c:pt idx="55">
                  <c:v>30.328329391625452</c:v>
                </c:pt>
                <c:pt idx="56">
                  <c:v>28.949264182631079</c:v>
                </c:pt>
                <c:pt idx="57">
                  <c:v>29.362976825216847</c:v>
                </c:pt>
                <c:pt idx="58">
                  <c:v>29.402545806560504</c:v>
                </c:pt>
                <c:pt idx="59">
                  <c:v>30.99855963320951</c:v>
                </c:pt>
                <c:pt idx="60">
                  <c:v>30.668496030468077</c:v>
                </c:pt>
                <c:pt idx="61">
                  <c:v>30.977361129993504</c:v>
                </c:pt>
                <c:pt idx="62">
                  <c:v>31.443109360567529</c:v>
                </c:pt>
                <c:pt idx="63">
                  <c:v>31.647467989074208</c:v>
                </c:pt>
                <c:pt idx="64">
                  <c:v>30.949574677313628</c:v>
                </c:pt>
                <c:pt idx="65">
                  <c:v>31.261798661850715</c:v>
                </c:pt>
                <c:pt idx="66">
                  <c:v>31.92030994654742</c:v>
                </c:pt>
                <c:pt idx="67">
                  <c:v>31.803823937065872</c:v>
                </c:pt>
                <c:pt idx="68">
                  <c:v>31.188647800757309</c:v>
                </c:pt>
                <c:pt idx="69">
                  <c:v>31.622621614814705</c:v>
                </c:pt>
                <c:pt idx="70">
                  <c:v>31.272441897842846</c:v>
                </c:pt>
                <c:pt idx="71">
                  <c:v>30.845254579866538</c:v>
                </c:pt>
                <c:pt idx="72">
                  <c:v>31.048952983260708</c:v>
                </c:pt>
                <c:pt idx="73">
                  <c:v>31.285516752055841</c:v>
                </c:pt>
                <c:pt idx="74">
                  <c:v>31.747065734799033</c:v>
                </c:pt>
                <c:pt idx="75">
                  <c:v>31.800053112503594</c:v>
                </c:pt>
                <c:pt idx="76">
                  <c:v>31.211700901302741</c:v>
                </c:pt>
                <c:pt idx="77">
                  <c:v>31.395815488628926</c:v>
                </c:pt>
                <c:pt idx="78">
                  <c:v>31.534985586321167</c:v>
                </c:pt>
                <c:pt idx="79">
                  <c:v>32.087296265888689</c:v>
                </c:pt>
                <c:pt idx="80">
                  <c:v>33.019860983714423</c:v>
                </c:pt>
                <c:pt idx="81">
                  <c:v>32.885024227451275</c:v>
                </c:pt>
                <c:pt idx="82">
                  <c:v>32.940954186262076</c:v>
                </c:pt>
                <c:pt idx="83">
                  <c:v>32.968657871595774</c:v>
                </c:pt>
                <c:pt idx="84">
                  <c:v>32.018501659347905</c:v>
                </c:pt>
                <c:pt idx="85">
                  <c:v>34.311646849036649</c:v>
                </c:pt>
                <c:pt idx="86">
                  <c:v>34.846438610594902</c:v>
                </c:pt>
                <c:pt idx="87">
                  <c:v>34.650815538910187</c:v>
                </c:pt>
                <c:pt idx="88">
                  <c:v>34.630217723947865</c:v>
                </c:pt>
                <c:pt idx="89">
                  <c:v>34.840058013735629</c:v>
                </c:pt>
                <c:pt idx="90">
                  <c:v>33.17781648562903</c:v>
                </c:pt>
                <c:pt idx="91">
                  <c:v>33.371204814360013</c:v>
                </c:pt>
                <c:pt idx="92">
                  <c:v>33.48130939479239</c:v>
                </c:pt>
                <c:pt idx="93">
                  <c:v>33.473495498480013</c:v>
                </c:pt>
                <c:pt idx="94">
                  <c:v>34.582687728594365</c:v>
                </c:pt>
                <c:pt idx="95">
                  <c:v>35.030203019247701</c:v>
                </c:pt>
                <c:pt idx="96">
                  <c:v>34.395626997206456</c:v>
                </c:pt>
                <c:pt idx="97">
                  <c:v>38.12989757267232</c:v>
                </c:pt>
                <c:pt idx="98">
                  <c:v>39.513792681738373</c:v>
                </c:pt>
                <c:pt idx="99">
                  <c:v>41.532418820275844</c:v>
                </c:pt>
                <c:pt idx="100">
                  <c:v>42.06666999171054</c:v>
                </c:pt>
                <c:pt idx="101">
                  <c:v>41.901569594012351</c:v>
                </c:pt>
                <c:pt idx="102">
                  <c:v>41.300570345425598</c:v>
                </c:pt>
                <c:pt idx="103">
                  <c:v>40.894624024890028</c:v>
                </c:pt>
                <c:pt idx="104">
                  <c:v>40.635152555413747</c:v>
                </c:pt>
                <c:pt idx="105">
                  <c:v>42.139851025561995</c:v>
                </c:pt>
                <c:pt idx="106">
                  <c:v>41.881286392604963</c:v>
                </c:pt>
                <c:pt idx="107">
                  <c:v>42.280686418137186</c:v>
                </c:pt>
                <c:pt idx="108">
                  <c:v>41.865796768635541</c:v>
                </c:pt>
                <c:pt idx="109">
                  <c:v>42.635195350701146</c:v>
                </c:pt>
                <c:pt idx="110">
                  <c:v>42.106914994879077</c:v>
                </c:pt>
                <c:pt idx="111">
                  <c:v>42.046478732911218</c:v>
                </c:pt>
                <c:pt idx="112">
                  <c:v>42.756659068368215</c:v>
                </c:pt>
                <c:pt idx="113">
                  <c:v>43.026586857004979</c:v>
                </c:pt>
                <c:pt idx="114">
                  <c:v>42.139324216544281</c:v>
                </c:pt>
                <c:pt idx="115">
                  <c:v>42.250230086309223</c:v>
                </c:pt>
                <c:pt idx="116">
                  <c:v>42.450279828615109</c:v>
                </c:pt>
                <c:pt idx="117">
                  <c:v>41.938568493877611</c:v>
                </c:pt>
                <c:pt idx="118">
                  <c:v>41.723625712368374</c:v>
                </c:pt>
                <c:pt idx="119">
                  <c:v>41.649282221487944</c:v>
                </c:pt>
                <c:pt idx="120">
                  <c:v>41.180757946639773</c:v>
                </c:pt>
              </c:numCache>
            </c:numRef>
          </c:val>
          <c:smooth val="0"/>
          <c:extLst>
            <c:ext xmlns:c16="http://schemas.microsoft.com/office/drawing/2014/chart" uri="{C3380CC4-5D6E-409C-BE32-E72D297353CC}">
              <c16:uniqueId val="{00000000-0CAD-4393-BD64-50B8F4D24F27}"/>
            </c:ext>
          </c:extLst>
        </c:ser>
        <c:ser>
          <c:idx val="2"/>
          <c:order val="2"/>
          <c:tx>
            <c:strRef>
              <c:f>'Graf III.14'!$M$3</c:f>
              <c:strCache>
                <c:ptCount val="1"/>
                <c:pt idx="0">
                  <c:v>Claims payable on demand/total liabilities</c:v>
                </c:pt>
              </c:strCache>
            </c:strRef>
          </c:tx>
          <c:spPr>
            <a:ln w="25400">
              <a:solidFill>
                <a:srgbClr val="00A43D"/>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III.14'!$M$5:$M$125</c:f>
              <c:numCache>
                <c:formatCode>0.0</c:formatCode>
                <c:ptCount val="121"/>
                <c:pt idx="0">
                  <c:v>52.787677518896146</c:v>
                </c:pt>
                <c:pt idx="1">
                  <c:v>50.528010089164766</c:v>
                </c:pt>
                <c:pt idx="2">
                  <c:v>51.88762473187046</c:v>
                </c:pt>
                <c:pt idx="3">
                  <c:v>51.594728756699517</c:v>
                </c:pt>
                <c:pt idx="4">
                  <c:v>52.129982155601951</c:v>
                </c:pt>
                <c:pt idx="5">
                  <c:v>51.2133304457261</c:v>
                </c:pt>
                <c:pt idx="6">
                  <c:v>51.180667649881869</c:v>
                </c:pt>
                <c:pt idx="7">
                  <c:v>52.411877083700944</c:v>
                </c:pt>
                <c:pt idx="8">
                  <c:v>52.247028858069058</c:v>
                </c:pt>
                <c:pt idx="9">
                  <c:v>51.91967253589047</c:v>
                </c:pt>
                <c:pt idx="10">
                  <c:v>52.872093161402844</c:v>
                </c:pt>
                <c:pt idx="11">
                  <c:v>54.72075585855427</c:v>
                </c:pt>
                <c:pt idx="12">
                  <c:v>54.621847615200799</c:v>
                </c:pt>
                <c:pt idx="13">
                  <c:v>54.086139098913819</c:v>
                </c:pt>
                <c:pt idx="14">
                  <c:v>54.989660382742237</c:v>
                </c:pt>
                <c:pt idx="15">
                  <c:v>55.222378085731052</c:v>
                </c:pt>
                <c:pt idx="16">
                  <c:v>55.222985207434974</c:v>
                </c:pt>
                <c:pt idx="17">
                  <c:v>56.538792493285108</c:v>
                </c:pt>
                <c:pt idx="18">
                  <c:v>56.617619119572147</c:v>
                </c:pt>
                <c:pt idx="19">
                  <c:v>55.838610938373414</c:v>
                </c:pt>
                <c:pt idx="20">
                  <c:v>55.915635413513897</c:v>
                </c:pt>
                <c:pt idx="21">
                  <c:v>55.884131599309669</c:v>
                </c:pt>
                <c:pt idx="22">
                  <c:v>56.631828434105238</c:v>
                </c:pt>
                <c:pt idx="23">
                  <c:v>57.374934888415133</c:v>
                </c:pt>
                <c:pt idx="24">
                  <c:v>57.799288597709342</c:v>
                </c:pt>
                <c:pt idx="25">
                  <c:v>56.617455771923922</c:v>
                </c:pt>
                <c:pt idx="26">
                  <c:v>57.779310625179249</c:v>
                </c:pt>
                <c:pt idx="27">
                  <c:v>57.457601041125216</c:v>
                </c:pt>
                <c:pt idx="28">
                  <c:v>58.682845968628364</c:v>
                </c:pt>
                <c:pt idx="29">
                  <c:v>58.78524574457812</c:v>
                </c:pt>
                <c:pt idx="30">
                  <c:v>57.815427344876149</c:v>
                </c:pt>
                <c:pt idx="31">
                  <c:v>58.114631474073711</c:v>
                </c:pt>
                <c:pt idx="32">
                  <c:v>58.760294050497144</c:v>
                </c:pt>
                <c:pt idx="33">
                  <c:v>58.384205565024295</c:v>
                </c:pt>
                <c:pt idx="34">
                  <c:v>58.154566394192805</c:v>
                </c:pt>
                <c:pt idx="35">
                  <c:v>58.501868116669279</c:v>
                </c:pt>
                <c:pt idx="36">
                  <c:v>58.865983773038678</c:v>
                </c:pt>
                <c:pt idx="37">
                  <c:v>57.798361287264974</c:v>
                </c:pt>
                <c:pt idx="38">
                  <c:v>58.121100809575786</c:v>
                </c:pt>
                <c:pt idx="39">
                  <c:v>57.506685694240147</c:v>
                </c:pt>
                <c:pt idx="40">
                  <c:v>58.031995762846478</c:v>
                </c:pt>
                <c:pt idx="41">
                  <c:v>58.528834018747403</c:v>
                </c:pt>
                <c:pt idx="42">
                  <c:v>58.483380003095775</c:v>
                </c:pt>
                <c:pt idx="43">
                  <c:v>59.378359669808944</c:v>
                </c:pt>
                <c:pt idx="44">
                  <c:v>59.644867256280612</c:v>
                </c:pt>
                <c:pt idx="45">
                  <c:v>58.941856941951222</c:v>
                </c:pt>
                <c:pt idx="46">
                  <c:v>60.214873942201827</c:v>
                </c:pt>
                <c:pt idx="47">
                  <c:v>61.948403688640674</c:v>
                </c:pt>
                <c:pt idx="48">
                  <c:v>61.380457021316218</c:v>
                </c:pt>
                <c:pt idx="49">
                  <c:v>59.791661795584496</c:v>
                </c:pt>
                <c:pt idx="50">
                  <c:v>60.558485801014903</c:v>
                </c:pt>
                <c:pt idx="51">
                  <c:v>59.920305057707054</c:v>
                </c:pt>
                <c:pt idx="52">
                  <c:v>60.241953508170539</c:v>
                </c:pt>
                <c:pt idx="53">
                  <c:v>61.439451687356609</c:v>
                </c:pt>
                <c:pt idx="54">
                  <c:v>61.916258709619875</c:v>
                </c:pt>
                <c:pt idx="55">
                  <c:v>62.299036926150904</c:v>
                </c:pt>
                <c:pt idx="56">
                  <c:v>62.152176435329508</c:v>
                </c:pt>
                <c:pt idx="57">
                  <c:v>62.414883691694911</c:v>
                </c:pt>
                <c:pt idx="58">
                  <c:v>62.712015781021904</c:v>
                </c:pt>
                <c:pt idx="59">
                  <c:v>63.02156628799969</c:v>
                </c:pt>
                <c:pt idx="60">
                  <c:v>63.138677169197145</c:v>
                </c:pt>
                <c:pt idx="61">
                  <c:v>62.013327289634148</c:v>
                </c:pt>
                <c:pt idx="62">
                  <c:v>62.525399340739639</c:v>
                </c:pt>
                <c:pt idx="63">
                  <c:v>62.200657415040496</c:v>
                </c:pt>
                <c:pt idx="64">
                  <c:v>62.718595088404868</c:v>
                </c:pt>
                <c:pt idx="65">
                  <c:v>63.768775138067092</c:v>
                </c:pt>
                <c:pt idx="66">
                  <c:v>64.643845344845758</c:v>
                </c:pt>
                <c:pt idx="67">
                  <c:v>65.531058836342311</c:v>
                </c:pt>
                <c:pt idx="68">
                  <c:v>66.348920385992713</c:v>
                </c:pt>
                <c:pt idx="69">
                  <c:v>66.964363218938018</c:v>
                </c:pt>
                <c:pt idx="70">
                  <c:v>67.350016144937243</c:v>
                </c:pt>
                <c:pt idx="71">
                  <c:v>68.744455614120071</c:v>
                </c:pt>
                <c:pt idx="72">
                  <c:v>69.617192065077575</c:v>
                </c:pt>
                <c:pt idx="73">
                  <c:v>68.670776735995688</c:v>
                </c:pt>
                <c:pt idx="74">
                  <c:v>69.428968454940176</c:v>
                </c:pt>
                <c:pt idx="75">
                  <c:v>69.480362394981626</c:v>
                </c:pt>
                <c:pt idx="76">
                  <c:v>70.783248216755695</c:v>
                </c:pt>
                <c:pt idx="77">
                  <c:v>71.696080099328185</c:v>
                </c:pt>
                <c:pt idx="78">
                  <c:v>70.925730005386967</c:v>
                </c:pt>
                <c:pt idx="79">
                  <c:v>70.440189394121958</c:v>
                </c:pt>
                <c:pt idx="80">
                  <c:v>70.367156243696272</c:v>
                </c:pt>
                <c:pt idx="81">
                  <c:v>71.067401244044802</c:v>
                </c:pt>
                <c:pt idx="82">
                  <c:v>71.04896702983919</c:v>
                </c:pt>
                <c:pt idx="83">
                  <c:v>71.789424869406517</c:v>
                </c:pt>
                <c:pt idx="84">
                  <c:v>75.454977169929222</c:v>
                </c:pt>
                <c:pt idx="85">
                  <c:v>72.15743596122438</c:v>
                </c:pt>
                <c:pt idx="86">
                  <c:v>72.590701691402288</c:v>
                </c:pt>
                <c:pt idx="87">
                  <c:v>72.465735874959364</c:v>
                </c:pt>
                <c:pt idx="88">
                  <c:v>72.695061159603341</c:v>
                </c:pt>
                <c:pt idx="89">
                  <c:v>73.623489741327177</c:v>
                </c:pt>
                <c:pt idx="90">
                  <c:v>76.407131969657044</c:v>
                </c:pt>
                <c:pt idx="91">
                  <c:v>75.968134046340722</c:v>
                </c:pt>
                <c:pt idx="92">
                  <c:v>76.221015880972374</c:v>
                </c:pt>
                <c:pt idx="93">
                  <c:v>77.319122143465336</c:v>
                </c:pt>
                <c:pt idx="94">
                  <c:v>76.405827160586099</c:v>
                </c:pt>
                <c:pt idx="95">
                  <c:v>76.907558082758854</c:v>
                </c:pt>
                <c:pt idx="96">
                  <c:v>78.566968927597784</c:v>
                </c:pt>
                <c:pt idx="97">
                  <c:v>76.149553625750841</c:v>
                </c:pt>
                <c:pt idx="98">
                  <c:v>76.57101568372174</c:v>
                </c:pt>
                <c:pt idx="99">
                  <c:v>77.119716987024788</c:v>
                </c:pt>
                <c:pt idx="100">
                  <c:v>75.666948707447986</c:v>
                </c:pt>
                <c:pt idx="101">
                  <c:v>76.279021308652347</c:v>
                </c:pt>
                <c:pt idx="102">
                  <c:v>77.591233075526304</c:v>
                </c:pt>
                <c:pt idx="103">
                  <c:v>77.035661631840298</c:v>
                </c:pt>
                <c:pt idx="104">
                  <c:v>76.495568552879917</c:v>
                </c:pt>
                <c:pt idx="105">
                  <c:v>77.11632192022121</c:v>
                </c:pt>
                <c:pt idx="106">
                  <c:v>76.260147617368034</c:v>
                </c:pt>
                <c:pt idx="107">
                  <c:v>77.450072577163354</c:v>
                </c:pt>
                <c:pt idx="108">
                  <c:v>79.937806059001502</c:v>
                </c:pt>
                <c:pt idx="109">
                  <c:v>77.065075294722746</c:v>
                </c:pt>
                <c:pt idx="110">
                  <c:v>76.679879480428866</c:v>
                </c:pt>
                <c:pt idx="111">
                  <c:v>76.384964909223314</c:v>
                </c:pt>
                <c:pt idx="112">
                  <c:v>75.862416136751378</c:v>
                </c:pt>
                <c:pt idx="113">
                  <c:v>76.217049194596825</c:v>
                </c:pt>
                <c:pt idx="114">
                  <c:v>77.209450916454884</c:v>
                </c:pt>
                <c:pt idx="115">
                  <c:v>75.737545863121497</c:v>
                </c:pt>
                <c:pt idx="116">
                  <c:v>75.460516681621129</c:v>
                </c:pt>
                <c:pt idx="117">
                  <c:v>75.856490702070673</c:v>
                </c:pt>
                <c:pt idx="118">
                  <c:v>75.366877571671026</c:v>
                </c:pt>
                <c:pt idx="119">
                  <c:v>75.263760154080231</c:v>
                </c:pt>
                <c:pt idx="120">
                  <c:v>78.33574173489562</c:v>
                </c:pt>
              </c:numCache>
            </c:numRef>
          </c:val>
          <c:smooth val="0"/>
          <c:extLst>
            <c:ext xmlns:c16="http://schemas.microsoft.com/office/drawing/2014/chart" uri="{C3380CC4-5D6E-409C-BE32-E72D297353CC}">
              <c16:uniqueId val="{00000001-0CAD-4393-BD64-50B8F4D24F27}"/>
            </c:ext>
          </c:extLst>
        </c:ser>
        <c:ser>
          <c:idx val="3"/>
          <c:order val="3"/>
          <c:tx>
            <c:strRef>
              <c:f>'Graf III.14'!$N$3</c:f>
              <c:strCache>
                <c:ptCount val="1"/>
                <c:pt idx="0">
                  <c:v>Quick assets/client deposits</c:v>
                </c:pt>
              </c:strCache>
            </c:strRef>
          </c:tx>
          <c:spPr>
            <a:ln w="25400">
              <a:solidFill>
                <a:srgbClr val="800080"/>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III.14'!$N$5:$N$125</c:f>
              <c:numCache>
                <c:formatCode>#,##0.0</c:formatCode>
                <c:ptCount val="121"/>
                <c:pt idx="0">
                  <c:v>35.593600000000002</c:v>
                </c:pt>
                <c:pt idx="1">
                  <c:v>37.286999999999999</c:v>
                </c:pt>
                <c:pt idx="2">
                  <c:v>37.148099999999999</c:v>
                </c:pt>
                <c:pt idx="3">
                  <c:v>38.588099999999997</c:v>
                </c:pt>
                <c:pt idx="4">
                  <c:v>36.957500000000003</c:v>
                </c:pt>
                <c:pt idx="5">
                  <c:v>37.191200000000002</c:v>
                </c:pt>
                <c:pt idx="6">
                  <c:v>38.855499999999999</c:v>
                </c:pt>
                <c:pt idx="7">
                  <c:v>37.550400000000003</c:v>
                </c:pt>
                <c:pt idx="8">
                  <c:v>38.839700000000001</c:v>
                </c:pt>
                <c:pt idx="9">
                  <c:v>39.740400000000001</c:v>
                </c:pt>
                <c:pt idx="10">
                  <c:v>39.200600000000001</c:v>
                </c:pt>
                <c:pt idx="11">
                  <c:v>39.425699999999999</c:v>
                </c:pt>
                <c:pt idx="12">
                  <c:v>37.587000000000003</c:v>
                </c:pt>
                <c:pt idx="13">
                  <c:v>38.010899999999999</c:v>
                </c:pt>
                <c:pt idx="14">
                  <c:v>38.231400000000001</c:v>
                </c:pt>
                <c:pt idx="15">
                  <c:v>40.0473</c:v>
                </c:pt>
                <c:pt idx="16">
                  <c:v>38.439</c:v>
                </c:pt>
                <c:pt idx="17">
                  <c:v>39.443300000000001</c:v>
                </c:pt>
                <c:pt idx="18">
                  <c:v>40.0899</c:v>
                </c:pt>
                <c:pt idx="19">
                  <c:v>39.236899999999999</c:v>
                </c:pt>
                <c:pt idx="20">
                  <c:v>40.982199999999999</c:v>
                </c:pt>
                <c:pt idx="21">
                  <c:v>40.935499999999998</c:v>
                </c:pt>
                <c:pt idx="22">
                  <c:v>38.565399999999997</c:v>
                </c:pt>
                <c:pt idx="23">
                  <c:v>39.817799999999998</c:v>
                </c:pt>
                <c:pt idx="24">
                  <c:v>38.506</c:v>
                </c:pt>
                <c:pt idx="25">
                  <c:v>39.7607</c:v>
                </c:pt>
                <c:pt idx="26">
                  <c:v>40.945399999999999</c:v>
                </c:pt>
                <c:pt idx="27">
                  <c:v>41.570900000000002</c:v>
                </c:pt>
                <c:pt idx="28">
                  <c:v>40.0261</c:v>
                </c:pt>
                <c:pt idx="29">
                  <c:v>42.184699999999999</c:v>
                </c:pt>
                <c:pt idx="30">
                  <c:v>41.611499999999999</c:v>
                </c:pt>
                <c:pt idx="31">
                  <c:v>40.164099999999998</c:v>
                </c:pt>
                <c:pt idx="32">
                  <c:v>41.552799999999998</c:v>
                </c:pt>
                <c:pt idx="33">
                  <c:v>41.230600000000003</c:v>
                </c:pt>
                <c:pt idx="34">
                  <c:v>40.993299999999998</c:v>
                </c:pt>
                <c:pt idx="35">
                  <c:v>41.554600000000001</c:v>
                </c:pt>
                <c:pt idx="36">
                  <c:v>40.496499999999997</c:v>
                </c:pt>
                <c:pt idx="37">
                  <c:v>41.718600000000002</c:v>
                </c:pt>
                <c:pt idx="38">
                  <c:v>41.7119</c:v>
                </c:pt>
                <c:pt idx="39">
                  <c:v>41.945</c:v>
                </c:pt>
                <c:pt idx="40">
                  <c:v>41.725999999999999</c:v>
                </c:pt>
                <c:pt idx="41">
                  <c:v>42.804699999999997</c:v>
                </c:pt>
                <c:pt idx="42">
                  <c:v>42.0017</c:v>
                </c:pt>
                <c:pt idx="43">
                  <c:v>43.246099999999998</c:v>
                </c:pt>
                <c:pt idx="44">
                  <c:v>41.967700000000001</c:v>
                </c:pt>
                <c:pt idx="45">
                  <c:v>42.8703</c:v>
                </c:pt>
                <c:pt idx="46">
                  <c:v>43.4666</c:v>
                </c:pt>
                <c:pt idx="47">
                  <c:v>42.863199999999999</c:v>
                </c:pt>
                <c:pt idx="48">
                  <c:v>42.2361</c:v>
                </c:pt>
                <c:pt idx="49">
                  <c:v>43.9895</c:v>
                </c:pt>
                <c:pt idx="50">
                  <c:v>43.9818</c:v>
                </c:pt>
                <c:pt idx="51">
                  <c:v>43.567500000000003</c:v>
                </c:pt>
                <c:pt idx="52">
                  <c:v>43.430700000000002</c:v>
                </c:pt>
                <c:pt idx="53">
                  <c:v>42.7395</c:v>
                </c:pt>
                <c:pt idx="54">
                  <c:v>41.6693</c:v>
                </c:pt>
                <c:pt idx="55">
                  <c:v>43.348199999999999</c:v>
                </c:pt>
                <c:pt idx="56">
                  <c:v>41.219799999999999</c:v>
                </c:pt>
                <c:pt idx="57">
                  <c:v>42.427700000000002</c:v>
                </c:pt>
                <c:pt idx="58">
                  <c:v>42.1858</c:v>
                </c:pt>
                <c:pt idx="59">
                  <c:v>46.098599999999998</c:v>
                </c:pt>
                <c:pt idx="60">
                  <c:v>45.372</c:v>
                </c:pt>
                <c:pt idx="61">
                  <c:v>45.933700000000002</c:v>
                </c:pt>
                <c:pt idx="62">
                  <c:v>45.988199999999999</c:v>
                </c:pt>
                <c:pt idx="63">
                  <c:v>46.258000000000003</c:v>
                </c:pt>
                <c:pt idx="64">
                  <c:v>45.529400000000003</c:v>
                </c:pt>
                <c:pt idx="65">
                  <c:v>45.815899999999999</c:v>
                </c:pt>
                <c:pt idx="66">
                  <c:v>47.391100000000002</c:v>
                </c:pt>
                <c:pt idx="67">
                  <c:v>47.181199999999997</c:v>
                </c:pt>
                <c:pt idx="68">
                  <c:v>46.151400000000002</c:v>
                </c:pt>
                <c:pt idx="69">
                  <c:v>48.138378984195619</c:v>
                </c:pt>
                <c:pt idx="70">
                  <c:v>47.05835552925911</c:v>
                </c:pt>
                <c:pt idx="71">
                  <c:v>46.626793443865736</c:v>
                </c:pt>
                <c:pt idx="72">
                  <c:v>46.544691381343405</c:v>
                </c:pt>
                <c:pt idx="73">
                  <c:v>47.783532159650925</c:v>
                </c:pt>
                <c:pt idx="74">
                  <c:v>47.814116587953784</c:v>
                </c:pt>
                <c:pt idx="75">
                  <c:v>48.216433140382115</c:v>
                </c:pt>
                <c:pt idx="76">
                  <c:v>47.589789721917121</c:v>
                </c:pt>
                <c:pt idx="77">
                  <c:v>47.592281476924001</c:v>
                </c:pt>
                <c:pt idx="78">
                  <c:v>48.076496055923975</c:v>
                </c:pt>
                <c:pt idx="79">
                  <c:v>48.955418134182707</c:v>
                </c:pt>
                <c:pt idx="80">
                  <c:v>50.384413590588736</c:v>
                </c:pt>
                <c:pt idx="81">
                  <c:v>50.908457487308652</c:v>
                </c:pt>
                <c:pt idx="82">
                  <c:v>49.967809777193303</c:v>
                </c:pt>
                <c:pt idx="83">
                  <c:v>49.984811614090958</c:v>
                </c:pt>
                <c:pt idx="84">
                  <c:v>48.25564484957529</c:v>
                </c:pt>
                <c:pt idx="85">
                  <c:v>52.229958919967942</c:v>
                </c:pt>
                <c:pt idx="86">
                  <c:v>52.867543749335731</c:v>
                </c:pt>
                <c:pt idx="87">
                  <c:v>52.487617971233661</c:v>
                </c:pt>
                <c:pt idx="88">
                  <c:v>52.194574845382832</c:v>
                </c:pt>
                <c:pt idx="89">
                  <c:v>52.64906741864224</c:v>
                </c:pt>
                <c:pt idx="90">
                  <c:v>50.837551877265284</c:v>
                </c:pt>
                <c:pt idx="91">
                  <c:v>50.896916576618992</c:v>
                </c:pt>
                <c:pt idx="92">
                  <c:v>50.761839302430268</c:v>
                </c:pt>
                <c:pt idx="93">
                  <c:v>51.738749288942032</c:v>
                </c:pt>
                <c:pt idx="94" formatCode="0.0">
                  <c:v>53.563314237367955</c:v>
                </c:pt>
                <c:pt idx="95" formatCode="0.0">
                  <c:v>54.036322628206648</c:v>
                </c:pt>
                <c:pt idx="96" formatCode="0.0">
                  <c:v>52.78856007547207</c:v>
                </c:pt>
                <c:pt idx="97" formatCode="0.0">
                  <c:v>60.565212558842809</c:v>
                </c:pt>
                <c:pt idx="98" formatCode="0.0">
                  <c:v>63.627345823988215</c:v>
                </c:pt>
                <c:pt idx="99" formatCode="0.0">
                  <c:v>69.92217982604771</c:v>
                </c:pt>
                <c:pt idx="100" formatCode="0.0">
                  <c:v>69.615539119931611</c:v>
                </c:pt>
                <c:pt idx="101" formatCode="0.0">
                  <c:v>68.78702043405211</c:v>
                </c:pt>
                <c:pt idx="102" formatCode="0.0">
                  <c:v>67.711346933173616</c:v>
                </c:pt>
                <c:pt idx="103" formatCode="0.0">
                  <c:v>67.546325673382213</c:v>
                </c:pt>
                <c:pt idx="104" formatCode="0.0">
                  <c:v>67.121142903629476</c:v>
                </c:pt>
                <c:pt idx="105" formatCode="0.0">
                  <c:v>69.832181863164095</c:v>
                </c:pt>
                <c:pt idx="106" formatCode="0.0">
                  <c:v>68.772801355038681</c:v>
                </c:pt>
                <c:pt idx="107" formatCode="0.0">
                  <c:v>69.963410449995862</c:v>
                </c:pt>
                <c:pt idx="108" formatCode="0.0">
                  <c:v>68.378924964755953</c:v>
                </c:pt>
                <c:pt idx="109" formatCode="0.0">
                  <c:v>69.512340718078974</c:v>
                </c:pt>
                <c:pt idx="110" formatCode="0.0">
                  <c:v>67.543747300315232</c:v>
                </c:pt>
                <c:pt idx="111" formatCode="0.0">
                  <c:v>68.218471557261779</c:v>
                </c:pt>
                <c:pt idx="112" formatCode="0.0">
                  <c:v>69.959691919522399</c:v>
                </c:pt>
                <c:pt idx="113" formatCode="0.0">
                  <c:v>69.841853343795819</c:v>
                </c:pt>
                <c:pt idx="114" formatCode="0.0">
                  <c:v>68.383137522814238</c:v>
                </c:pt>
                <c:pt idx="115" formatCode="0.0">
                  <c:v>68.190271188174904</c:v>
                </c:pt>
                <c:pt idx="116" formatCode="0.0">
                  <c:v>68.80486271355619</c:v>
                </c:pt>
                <c:pt idx="117" formatCode="0.0">
                  <c:v>68.787221882098521</c:v>
                </c:pt>
                <c:pt idx="118" formatCode="0.0">
                  <c:v>67.852835550692291</c:v>
                </c:pt>
                <c:pt idx="119" formatCode="0.0">
                  <c:v>67.00038090639346</c:v>
                </c:pt>
                <c:pt idx="120" formatCode="0.0">
                  <c:v>65.605434909462716</c:v>
                </c:pt>
              </c:numCache>
            </c:numRef>
          </c:val>
          <c:smooth val="0"/>
          <c:extLst>
            <c:ext xmlns:c16="http://schemas.microsoft.com/office/drawing/2014/chart" uri="{C3380CC4-5D6E-409C-BE32-E72D297353CC}">
              <c16:uniqueId val="{00000002-0CAD-4393-BD64-50B8F4D24F27}"/>
            </c:ext>
          </c:extLst>
        </c:ser>
        <c:dLbls>
          <c:showLegendKey val="0"/>
          <c:showVal val="0"/>
          <c:showCatName val="0"/>
          <c:showSerName val="0"/>
          <c:showPercent val="0"/>
          <c:showBubbleSize val="0"/>
        </c:dLbls>
        <c:marker val="1"/>
        <c:smooth val="0"/>
        <c:axId val="148510208"/>
        <c:axId val="148511744"/>
      </c:lineChart>
      <c:lineChart>
        <c:grouping val="standard"/>
        <c:varyColors val="0"/>
        <c:ser>
          <c:idx val="0"/>
          <c:order val="0"/>
          <c:tx>
            <c:strRef>
              <c:f>'Graf III.14'!$K$3</c:f>
              <c:strCache>
                <c:ptCount val="1"/>
                <c:pt idx="0">
                  <c:v>Deposits/loans (clients) (rhs)</c:v>
                </c:pt>
              </c:strCache>
            </c:strRef>
          </c:tx>
          <c:spPr>
            <a:ln w="25400">
              <a:solidFill>
                <a:srgbClr val="4880C4"/>
              </a:solidFill>
              <a:prstDash val="solid"/>
            </a:ln>
          </c:spPr>
          <c:marker>
            <c:symbol val="none"/>
          </c:marker>
          <c:cat>
            <c:numRef>
              <c:f>'Graf III.14'!$J$5:$J$125</c:f>
              <c:numCache>
                <c:formatCode>m/d/yyyy</c:formatCode>
                <c:ptCount val="121"/>
                <c:pt idx="0">
                  <c:v>39813</c:v>
                </c:pt>
                <c:pt idx="1">
                  <c:v>39844</c:v>
                </c:pt>
                <c:pt idx="2">
                  <c:v>39872</c:v>
                </c:pt>
                <c:pt idx="3">
                  <c:v>39903</c:v>
                </c:pt>
                <c:pt idx="4">
                  <c:v>39933</c:v>
                </c:pt>
                <c:pt idx="5">
                  <c:v>39964</c:v>
                </c:pt>
                <c:pt idx="6">
                  <c:v>39994</c:v>
                </c:pt>
                <c:pt idx="7">
                  <c:v>40025</c:v>
                </c:pt>
                <c:pt idx="8">
                  <c:v>40056</c:v>
                </c:pt>
                <c:pt idx="9">
                  <c:v>40086</c:v>
                </c:pt>
                <c:pt idx="10">
                  <c:v>40117</c:v>
                </c:pt>
                <c:pt idx="11">
                  <c:v>40147</c:v>
                </c:pt>
                <c:pt idx="12">
                  <c:v>40178</c:v>
                </c:pt>
                <c:pt idx="13">
                  <c:v>40209</c:v>
                </c:pt>
                <c:pt idx="14">
                  <c:v>40237</c:v>
                </c:pt>
                <c:pt idx="15">
                  <c:v>40268</c:v>
                </c:pt>
                <c:pt idx="16">
                  <c:v>40298</c:v>
                </c:pt>
                <c:pt idx="17">
                  <c:v>40329</c:v>
                </c:pt>
                <c:pt idx="18">
                  <c:v>40359</c:v>
                </c:pt>
                <c:pt idx="19">
                  <c:v>40390</c:v>
                </c:pt>
                <c:pt idx="20">
                  <c:v>40421</c:v>
                </c:pt>
                <c:pt idx="21">
                  <c:v>40451</c:v>
                </c:pt>
                <c:pt idx="22">
                  <c:v>40482</c:v>
                </c:pt>
                <c:pt idx="23">
                  <c:v>40512</c:v>
                </c:pt>
                <c:pt idx="24">
                  <c:v>40543</c:v>
                </c:pt>
                <c:pt idx="25">
                  <c:v>40574</c:v>
                </c:pt>
                <c:pt idx="26">
                  <c:v>40602</c:v>
                </c:pt>
                <c:pt idx="27">
                  <c:v>40633</c:v>
                </c:pt>
                <c:pt idx="28">
                  <c:v>40663</c:v>
                </c:pt>
                <c:pt idx="29">
                  <c:v>40694</c:v>
                </c:pt>
                <c:pt idx="30">
                  <c:v>40724</c:v>
                </c:pt>
                <c:pt idx="31">
                  <c:v>40755</c:v>
                </c:pt>
                <c:pt idx="32">
                  <c:v>40786</c:v>
                </c:pt>
                <c:pt idx="33">
                  <c:v>40816</c:v>
                </c:pt>
                <c:pt idx="34">
                  <c:v>40847</c:v>
                </c:pt>
                <c:pt idx="35">
                  <c:v>40877</c:v>
                </c:pt>
                <c:pt idx="36">
                  <c:v>40908</c:v>
                </c:pt>
                <c:pt idx="37">
                  <c:v>40939</c:v>
                </c:pt>
                <c:pt idx="38">
                  <c:v>40968</c:v>
                </c:pt>
                <c:pt idx="39">
                  <c:v>40999</c:v>
                </c:pt>
                <c:pt idx="40">
                  <c:v>41029</c:v>
                </c:pt>
                <c:pt idx="41">
                  <c:v>41060</c:v>
                </c:pt>
                <c:pt idx="42">
                  <c:v>41090</c:v>
                </c:pt>
                <c:pt idx="43">
                  <c:v>41121</c:v>
                </c:pt>
                <c:pt idx="44">
                  <c:v>41152</c:v>
                </c:pt>
                <c:pt idx="45">
                  <c:v>41182</c:v>
                </c:pt>
                <c:pt idx="46">
                  <c:v>41213</c:v>
                </c:pt>
                <c:pt idx="47">
                  <c:v>41243</c:v>
                </c:pt>
                <c:pt idx="48">
                  <c:v>41274</c:v>
                </c:pt>
                <c:pt idx="49">
                  <c:v>41305</c:v>
                </c:pt>
                <c:pt idx="50">
                  <c:v>41333</c:v>
                </c:pt>
                <c:pt idx="51">
                  <c:v>41364</c:v>
                </c:pt>
                <c:pt idx="52">
                  <c:v>41394</c:v>
                </c:pt>
                <c:pt idx="53">
                  <c:v>41425</c:v>
                </c:pt>
                <c:pt idx="54">
                  <c:v>41455</c:v>
                </c:pt>
                <c:pt idx="55">
                  <c:v>41486</c:v>
                </c:pt>
                <c:pt idx="56">
                  <c:v>41517</c:v>
                </c:pt>
                <c:pt idx="57">
                  <c:v>41547</c:v>
                </c:pt>
                <c:pt idx="58">
                  <c:v>41578</c:v>
                </c:pt>
                <c:pt idx="59">
                  <c:v>41608</c:v>
                </c:pt>
                <c:pt idx="60">
                  <c:v>41639</c:v>
                </c:pt>
                <c:pt idx="61">
                  <c:v>41670</c:v>
                </c:pt>
                <c:pt idx="62">
                  <c:v>41698</c:v>
                </c:pt>
                <c:pt idx="63">
                  <c:v>41729</c:v>
                </c:pt>
                <c:pt idx="64">
                  <c:v>41759</c:v>
                </c:pt>
                <c:pt idx="65">
                  <c:v>41790</c:v>
                </c:pt>
                <c:pt idx="66">
                  <c:v>41820</c:v>
                </c:pt>
                <c:pt idx="67">
                  <c:v>41851</c:v>
                </c:pt>
                <c:pt idx="68">
                  <c:v>41882</c:v>
                </c:pt>
                <c:pt idx="69">
                  <c:v>41912</c:v>
                </c:pt>
                <c:pt idx="70">
                  <c:v>41943</c:v>
                </c:pt>
                <c:pt idx="71">
                  <c:v>41973</c:v>
                </c:pt>
                <c:pt idx="72">
                  <c:v>42004</c:v>
                </c:pt>
                <c:pt idx="73">
                  <c:v>42035</c:v>
                </c:pt>
                <c:pt idx="74">
                  <c:v>42063</c:v>
                </c:pt>
                <c:pt idx="75">
                  <c:v>42094</c:v>
                </c:pt>
                <c:pt idx="76">
                  <c:v>42124</c:v>
                </c:pt>
                <c:pt idx="77">
                  <c:v>42155</c:v>
                </c:pt>
                <c:pt idx="78">
                  <c:v>42185</c:v>
                </c:pt>
                <c:pt idx="79">
                  <c:v>42216</c:v>
                </c:pt>
                <c:pt idx="80">
                  <c:v>42247</c:v>
                </c:pt>
                <c:pt idx="81">
                  <c:v>42277</c:v>
                </c:pt>
                <c:pt idx="82">
                  <c:v>42308</c:v>
                </c:pt>
                <c:pt idx="83">
                  <c:v>42338</c:v>
                </c:pt>
                <c:pt idx="84">
                  <c:v>42369</c:v>
                </c:pt>
                <c:pt idx="85">
                  <c:v>42400</c:v>
                </c:pt>
                <c:pt idx="86">
                  <c:v>42429</c:v>
                </c:pt>
                <c:pt idx="87">
                  <c:v>42460</c:v>
                </c:pt>
                <c:pt idx="88">
                  <c:v>42490</c:v>
                </c:pt>
                <c:pt idx="89">
                  <c:v>42521</c:v>
                </c:pt>
                <c:pt idx="90">
                  <c:v>42551</c:v>
                </c:pt>
                <c:pt idx="91">
                  <c:v>42582</c:v>
                </c:pt>
                <c:pt idx="92">
                  <c:v>42613</c:v>
                </c:pt>
                <c:pt idx="93">
                  <c:v>42643</c:v>
                </c:pt>
                <c:pt idx="94">
                  <c:v>42674</c:v>
                </c:pt>
                <c:pt idx="95">
                  <c:v>42704</c:v>
                </c:pt>
                <c:pt idx="96">
                  <c:v>42735</c:v>
                </c:pt>
                <c:pt idx="97">
                  <c:v>42766</c:v>
                </c:pt>
                <c:pt idx="98">
                  <c:v>42794</c:v>
                </c:pt>
                <c:pt idx="99">
                  <c:v>42825</c:v>
                </c:pt>
                <c:pt idx="100">
                  <c:v>42855</c:v>
                </c:pt>
                <c:pt idx="101">
                  <c:v>42886</c:v>
                </c:pt>
                <c:pt idx="102">
                  <c:v>42916</c:v>
                </c:pt>
                <c:pt idx="103">
                  <c:v>42947</c:v>
                </c:pt>
                <c:pt idx="104">
                  <c:v>42978</c:v>
                </c:pt>
                <c:pt idx="105">
                  <c:v>43008</c:v>
                </c:pt>
                <c:pt idx="106">
                  <c:v>43039</c:v>
                </c:pt>
                <c:pt idx="107">
                  <c:v>43069</c:v>
                </c:pt>
                <c:pt idx="108">
                  <c:v>43100</c:v>
                </c:pt>
                <c:pt idx="109">
                  <c:v>43131</c:v>
                </c:pt>
                <c:pt idx="110">
                  <c:v>43159</c:v>
                </c:pt>
                <c:pt idx="111">
                  <c:v>43190</c:v>
                </c:pt>
                <c:pt idx="112">
                  <c:v>43220</c:v>
                </c:pt>
                <c:pt idx="113">
                  <c:v>43251</c:v>
                </c:pt>
                <c:pt idx="114">
                  <c:v>43281</c:v>
                </c:pt>
                <c:pt idx="115">
                  <c:v>43312</c:v>
                </c:pt>
                <c:pt idx="116">
                  <c:v>43343</c:v>
                </c:pt>
                <c:pt idx="117">
                  <c:v>43373</c:v>
                </c:pt>
                <c:pt idx="118">
                  <c:v>43404</c:v>
                </c:pt>
                <c:pt idx="119">
                  <c:v>43434</c:v>
                </c:pt>
                <c:pt idx="120">
                  <c:v>43465</c:v>
                </c:pt>
              </c:numCache>
            </c:numRef>
          </c:cat>
          <c:val>
            <c:numRef>
              <c:f>'Graf III.14'!$K$5:$K$125</c:f>
              <c:numCache>
                <c:formatCode>0.0</c:formatCode>
                <c:ptCount val="121"/>
                <c:pt idx="0">
                  <c:v>123.66583094676659</c:v>
                </c:pt>
                <c:pt idx="1">
                  <c:v>128.43993808761778</c:v>
                </c:pt>
                <c:pt idx="2">
                  <c:v>128.18893983075688</c:v>
                </c:pt>
                <c:pt idx="3">
                  <c:v>128.25618030963321</c:v>
                </c:pt>
                <c:pt idx="4">
                  <c:v>128.18053797161562</c:v>
                </c:pt>
                <c:pt idx="5">
                  <c:v>130.97532856981456</c:v>
                </c:pt>
                <c:pt idx="6">
                  <c:v>130.96319177283092</c:v>
                </c:pt>
                <c:pt idx="7">
                  <c:v>130.37377570435601</c:v>
                </c:pt>
                <c:pt idx="8">
                  <c:v>130.83924980008283</c:v>
                </c:pt>
                <c:pt idx="9">
                  <c:v>130.20079823600662</c:v>
                </c:pt>
                <c:pt idx="10">
                  <c:v>130.76087112473101</c:v>
                </c:pt>
                <c:pt idx="11">
                  <c:v>128.24636654607659</c:v>
                </c:pt>
                <c:pt idx="12">
                  <c:v>128.35978686719361</c:v>
                </c:pt>
                <c:pt idx="13">
                  <c:v>129.50889377922709</c:v>
                </c:pt>
                <c:pt idx="14">
                  <c:v>129.54498791511463</c:v>
                </c:pt>
                <c:pt idx="15">
                  <c:v>131.07282821110331</c:v>
                </c:pt>
                <c:pt idx="16">
                  <c:v>132.07626554803761</c:v>
                </c:pt>
                <c:pt idx="17">
                  <c:v>130.33351122771586</c:v>
                </c:pt>
                <c:pt idx="18">
                  <c:v>130.64839386601551</c:v>
                </c:pt>
                <c:pt idx="19">
                  <c:v>132.32768444520858</c:v>
                </c:pt>
                <c:pt idx="20">
                  <c:v>131.85119298877973</c:v>
                </c:pt>
                <c:pt idx="21">
                  <c:v>131.92369870702095</c:v>
                </c:pt>
                <c:pt idx="22">
                  <c:v>129.89832122987133</c:v>
                </c:pt>
                <c:pt idx="23">
                  <c:v>127.9044689395426</c:v>
                </c:pt>
                <c:pt idx="24">
                  <c:v>128.20391298176375</c:v>
                </c:pt>
                <c:pt idx="25">
                  <c:v>129.0135092341097</c:v>
                </c:pt>
                <c:pt idx="26">
                  <c:v>128.92140379911456</c:v>
                </c:pt>
                <c:pt idx="27">
                  <c:v>128.83382939873303</c:v>
                </c:pt>
                <c:pt idx="28">
                  <c:v>126.65731312779236</c:v>
                </c:pt>
                <c:pt idx="29">
                  <c:v>127.27350080854001</c:v>
                </c:pt>
                <c:pt idx="30">
                  <c:v>127.30965174183343</c:v>
                </c:pt>
                <c:pt idx="31">
                  <c:v>127.3856287238029</c:v>
                </c:pt>
                <c:pt idx="32">
                  <c:v>126.16002039192196</c:v>
                </c:pt>
                <c:pt idx="33">
                  <c:v>126.92603348228835</c:v>
                </c:pt>
                <c:pt idx="34">
                  <c:v>125.81638656714355</c:v>
                </c:pt>
                <c:pt idx="35">
                  <c:v>125.71466390121905</c:v>
                </c:pt>
                <c:pt idx="36">
                  <c:v>126.45680985970731</c:v>
                </c:pt>
                <c:pt idx="37">
                  <c:v>128.86428395034292</c:v>
                </c:pt>
                <c:pt idx="38">
                  <c:v>129.82068306894405</c:v>
                </c:pt>
                <c:pt idx="39">
                  <c:v>131.1208691246984</c:v>
                </c:pt>
                <c:pt idx="40">
                  <c:v>131.3532136626938</c:v>
                </c:pt>
                <c:pt idx="41">
                  <c:v>131.30012812189972</c:v>
                </c:pt>
                <c:pt idx="42">
                  <c:v>131.3285332554739</c:v>
                </c:pt>
                <c:pt idx="43">
                  <c:v>132.93856431685029</c:v>
                </c:pt>
                <c:pt idx="44">
                  <c:v>131.80140667441935</c:v>
                </c:pt>
                <c:pt idx="45">
                  <c:v>132.24918194907889</c:v>
                </c:pt>
                <c:pt idx="46">
                  <c:v>132.66129837689823</c:v>
                </c:pt>
                <c:pt idx="47">
                  <c:v>130.7807552250934</c:v>
                </c:pt>
                <c:pt idx="48">
                  <c:v>132.5220459564145</c:v>
                </c:pt>
                <c:pt idx="49">
                  <c:v>134.75882702625279</c:v>
                </c:pt>
                <c:pt idx="50">
                  <c:v>133.53783503816626</c:v>
                </c:pt>
                <c:pt idx="51">
                  <c:v>134.16353585820434</c:v>
                </c:pt>
                <c:pt idx="52">
                  <c:v>135.63542267835098</c:v>
                </c:pt>
                <c:pt idx="53">
                  <c:v>134.14355433000347</c:v>
                </c:pt>
                <c:pt idx="54">
                  <c:v>133.00597345034194</c:v>
                </c:pt>
                <c:pt idx="55">
                  <c:v>134.61193885286082</c:v>
                </c:pt>
                <c:pt idx="56">
                  <c:v>133.79409270174037</c:v>
                </c:pt>
                <c:pt idx="57">
                  <c:v>131.77331767392221</c:v>
                </c:pt>
                <c:pt idx="58">
                  <c:v>132.24495553879524</c:v>
                </c:pt>
                <c:pt idx="59">
                  <c:v>131.17417145482889</c:v>
                </c:pt>
                <c:pt idx="60">
                  <c:v>132.84166293388327</c:v>
                </c:pt>
                <c:pt idx="61">
                  <c:v>133.02778213762551</c:v>
                </c:pt>
                <c:pt idx="62">
                  <c:v>135.48826959532164</c:v>
                </c:pt>
                <c:pt idx="63">
                  <c:v>135.15451442532509</c:v>
                </c:pt>
                <c:pt idx="64">
                  <c:v>134.7639905346046</c:v>
                </c:pt>
                <c:pt idx="65">
                  <c:v>134.57336446588354</c:v>
                </c:pt>
                <c:pt idx="66">
                  <c:v>133.0002297975156</c:v>
                </c:pt>
                <c:pt idx="67">
                  <c:v>133.33794112930448</c:v>
                </c:pt>
                <c:pt idx="68">
                  <c:v>133.1281601073689</c:v>
                </c:pt>
                <c:pt idx="69">
                  <c:v>131.69257179156267</c:v>
                </c:pt>
                <c:pt idx="70">
                  <c:v>131.39234823668474</c:v>
                </c:pt>
                <c:pt idx="71">
                  <c:v>129.9322097449809</c:v>
                </c:pt>
                <c:pt idx="72">
                  <c:v>130.37145103805238</c:v>
                </c:pt>
                <c:pt idx="73">
                  <c:v>129.48552092030761</c:v>
                </c:pt>
                <c:pt idx="74">
                  <c:v>131.4572850585142</c:v>
                </c:pt>
                <c:pt idx="75">
                  <c:v>131.01448277271803</c:v>
                </c:pt>
                <c:pt idx="76">
                  <c:v>128.75324889121646</c:v>
                </c:pt>
                <c:pt idx="77">
                  <c:v>129.66939253305841</c:v>
                </c:pt>
                <c:pt idx="78">
                  <c:v>128.6617270765843</c:v>
                </c:pt>
                <c:pt idx="79">
                  <c:v>129.42003626001372</c:v>
                </c:pt>
                <c:pt idx="80">
                  <c:v>130.77982524472534</c:v>
                </c:pt>
                <c:pt idx="81">
                  <c:v>129.87163480555611</c:v>
                </c:pt>
                <c:pt idx="82">
                  <c:v>130.40052403739918</c:v>
                </c:pt>
                <c:pt idx="83">
                  <c:v>130.71873365989944</c:v>
                </c:pt>
                <c:pt idx="84">
                  <c:v>126.53608257708329</c:v>
                </c:pt>
                <c:pt idx="85">
                  <c:v>131.68488564248656</c:v>
                </c:pt>
                <c:pt idx="86">
                  <c:v>132.63918062476202</c:v>
                </c:pt>
                <c:pt idx="87">
                  <c:v>132.66100555752044</c:v>
                </c:pt>
                <c:pt idx="88">
                  <c:v>133.29834056172297</c:v>
                </c:pt>
                <c:pt idx="89">
                  <c:v>133.56031487826669</c:v>
                </c:pt>
                <c:pt idx="90">
                  <c:v>128.07402716301794</c:v>
                </c:pt>
                <c:pt idx="91">
                  <c:v>128.95567662306118</c:v>
                </c:pt>
                <c:pt idx="92">
                  <c:v>129.23072412411003</c:v>
                </c:pt>
                <c:pt idx="93">
                  <c:v>127.10895787903294</c:v>
                </c:pt>
                <c:pt idx="94">
                  <c:v>128.56428918949541</c:v>
                </c:pt>
                <c:pt idx="95">
                  <c:v>129.61471225008205</c:v>
                </c:pt>
                <c:pt idx="96">
                  <c:v>127.68550326458654</c:v>
                </c:pt>
                <c:pt idx="97">
                  <c:v>133.24777095967974</c:v>
                </c:pt>
                <c:pt idx="98">
                  <c:v>135.37245125764611</c:v>
                </c:pt>
                <c:pt idx="99">
                  <c:v>136.16759213479679</c:v>
                </c:pt>
                <c:pt idx="100">
                  <c:v>138.63530583216362</c:v>
                </c:pt>
                <c:pt idx="101">
                  <c:v>138.6451022060964</c:v>
                </c:pt>
                <c:pt idx="102">
                  <c:v>135.9838589852607</c:v>
                </c:pt>
                <c:pt idx="103">
                  <c:v>136.36423683302161</c:v>
                </c:pt>
                <c:pt idx="104">
                  <c:v>136.6546573282661</c:v>
                </c:pt>
                <c:pt idx="105">
                  <c:v>135.54815823513167</c:v>
                </c:pt>
                <c:pt idx="106">
                  <c:v>136.62947389494354</c:v>
                </c:pt>
                <c:pt idx="107">
                  <c:v>137.51983609586804</c:v>
                </c:pt>
                <c:pt idx="108">
                  <c:v>135.12053276669172</c:v>
                </c:pt>
                <c:pt idx="109">
                  <c:v>138.18845847080084</c:v>
                </c:pt>
                <c:pt idx="110">
                  <c:v>139.61297812477684</c:v>
                </c:pt>
                <c:pt idx="111">
                  <c:v>139.02017686968759</c:v>
                </c:pt>
                <c:pt idx="112">
                  <c:v>139.5545914215646</c:v>
                </c:pt>
                <c:pt idx="113">
                  <c:v>141.11481287037907</c:v>
                </c:pt>
                <c:pt idx="114">
                  <c:v>137.3089344522736</c:v>
                </c:pt>
                <c:pt idx="115">
                  <c:v>138.26755253124944</c:v>
                </c:pt>
                <c:pt idx="116">
                  <c:v>138.20841651019884</c:v>
                </c:pt>
                <c:pt idx="117">
                  <c:v>135.2457558715893</c:v>
                </c:pt>
                <c:pt idx="118">
                  <c:v>136.39320266874836</c:v>
                </c:pt>
                <c:pt idx="119">
                  <c:v>137.79100954818742</c:v>
                </c:pt>
                <c:pt idx="120">
                  <c:v>134.45417261986734</c:v>
                </c:pt>
              </c:numCache>
            </c:numRef>
          </c:val>
          <c:smooth val="0"/>
          <c:extLst>
            <c:ext xmlns:c16="http://schemas.microsoft.com/office/drawing/2014/chart" uri="{C3380CC4-5D6E-409C-BE32-E72D297353CC}">
              <c16:uniqueId val="{00000003-0CAD-4393-BD64-50B8F4D24F27}"/>
            </c:ext>
          </c:extLst>
        </c:ser>
        <c:dLbls>
          <c:showLegendKey val="0"/>
          <c:showVal val="0"/>
          <c:showCatName val="0"/>
          <c:showSerName val="0"/>
          <c:showPercent val="0"/>
          <c:showBubbleSize val="0"/>
        </c:dLbls>
        <c:marker val="1"/>
        <c:smooth val="0"/>
        <c:axId val="148521728"/>
        <c:axId val="148523264"/>
      </c:lineChart>
      <c:dateAx>
        <c:axId val="148510208"/>
        <c:scaling>
          <c:orientation val="minMax"/>
          <c:min val="39813"/>
        </c:scaling>
        <c:delete val="0"/>
        <c:axPos val="b"/>
        <c:numFmt formatCode="m\/yy"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48511744"/>
        <c:crosses val="autoZero"/>
        <c:auto val="1"/>
        <c:lblOffset val="100"/>
        <c:baseTimeUnit val="months"/>
        <c:majorUnit val="2"/>
        <c:majorTimeUnit val="years"/>
        <c:minorUnit val="6"/>
        <c:minorTimeUnit val="months"/>
      </c:dateAx>
      <c:valAx>
        <c:axId val="148511744"/>
        <c:scaling>
          <c:orientation val="minMax"/>
          <c:max val="8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8510208"/>
        <c:crosses val="autoZero"/>
        <c:crossBetween val="midCat"/>
        <c:majorUnit val="20"/>
      </c:valAx>
      <c:dateAx>
        <c:axId val="148521728"/>
        <c:scaling>
          <c:orientation val="minMax"/>
        </c:scaling>
        <c:delete val="1"/>
        <c:axPos val="b"/>
        <c:numFmt formatCode="m/d/yyyy" sourceLinked="1"/>
        <c:majorTickMark val="out"/>
        <c:minorTickMark val="none"/>
        <c:tickLblPos val="nextTo"/>
        <c:crossAx val="148523264"/>
        <c:crosses val="autoZero"/>
        <c:auto val="1"/>
        <c:lblOffset val="100"/>
        <c:baseTimeUnit val="months"/>
      </c:dateAx>
      <c:valAx>
        <c:axId val="148523264"/>
        <c:scaling>
          <c:orientation val="minMax"/>
          <c:max val="220"/>
          <c:min val="100"/>
        </c:scaling>
        <c:delete val="0"/>
        <c:axPos val="r"/>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48521728"/>
        <c:crosses val="max"/>
        <c:crossBetween val="between"/>
      </c:valAx>
      <c:spPr>
        <a:noFill/>
        <a:ln w="25400">
          <a:noFill/>
        </a:ln>
      </c:spPr>
    </c:plotArea>
    <c:legend>
      <c:legendPos val="b"/>
      <c:layout>
        <c:manualLayout>
          <c:xMode val="edge"/>
          <c:yMode val="edge"/>
          <c:x val="6.6433566433566432E-2"/>
          <c:y val="0.77288173738211141"/>
          <c:w val="0.76606904906117501"/>
          <c:h val="0.2271182626178885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2542133192375E-2"/>
          <c:y val="2.3301869874961283E-2"/>
          <c:w val="0.88435150924355899"/>
          <c:h val="0.52990234916287637"/>
        </c:manualLayout>
      </c:layout>
      <c:barChart>
        <c:barDir val="col"/>
        <c:grouping val="stacked"/>
        <c:varyColors val="0"/>
        <c:ser>
          <c:idx val="0"/>
          <c:order val="0"/>
          <c:tx>
            <c:strRef>
              <c:f>'Graf III.15'!$N$4</c:f>
              <c:strCache>
                <c:ptCount val="1"/>
                <c:pt idx="0">
                  <c:v>České SD</c:v>
                </c:pt>
              </c:strCache>
            </c:strRef>
          </c:tx>
          <c:spPr>
            <a:solidFill>
              <a:srgbClr val="4880C4"/>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III.15'!$N$5:$N$19</c:f>
              <c:numCache>
                <c:formatCode>0.00</c:formatCode>
                <c:ptCount val="15"/>
                <c:pt idx="1">
                  <c:v>163.77000000000001</c:v>
                </c:pt>
                <c:pt idx="2">
                  <c:v>151.69999999999999</c:v>
                </c:pt>
                <c:pt idx="3">
                  <c:v>148.69</c:v>
                </c:pt>
                <c:pt idx="6">
                  <c:v>47.73</c:v>
                </c:pt>
                <c:pt idx="7">
                  <c:v>44.18</c:v>
                </c:pt>
                <c:pt idx="8">
                  <c:v>45.19</c:v>
                </c:pt>
                <c:pt idx="11">
                  <c:v>280.85000000000002</c:v>
                </c:pt>
                <c:pt idx="12">
                  <c:v>275.49</c:v>
                </c:pt>
                <c:pt idx="13">
                  <c:v>294.37</c:v>
                </c:pt>
              </c:numCache>
            </c:numRef>
          </c:val>
          <c:extLst>
            <c:ext xmlns:c16="http://schemas.microsoft.com/office/drawing/2014/chart" uri="{C3380CC4-5D6E-409C-BE32-E72D297353CC}">
              <c16:uniqueId val="{00000000-572C-4042-A5B8-0B1AA45F7F60}"/>
            </c:ext>
          </c:extLst>
        </c:ser>
        <c:ser>
          <c:idx val="1"/>
          <c:order val="1"/>
          <c:tx>
            <c:strRef>
              <c:f>'Graf III.15'!$O$4</c:f>
              <c:strCache>
                <c:ptCount val="1"/>
                <c:pt idx="0">
                  <c:v>Zahraniční SD</c:v>
                </c:pt>
              </c:strCache>
            </c:strRef>
          </c:tx>
          <c:spPr>
            <a:solidFill>
              <a:schemeClr val="accent5">
                <a:lumMod val="60000"/>
                <a:lumOff val="40000"/>
              </a:schemeClr>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III.15'!$O$5:$O$19</c:f>
              <c:numCache>
                <c:formatCode>0.00</c:formatCode>
                <c:ptCount val="15"/>
                <c:pt idx="1">
                  <c:v>32.4</c:v>
                </c:pt>
                <c:pt idx="2">
                  <c:v>32.44</c:v>
                </c:pt>
                <c:pt idx="3">
                  <c:v>32.090000000000003</c:v>
                </c:pt>
                <c:pt idx="6">
                  <c:v>19.309999999999999</c:v>
                </c:pt>
                <c:pt idx="7">
                  <c:v>14.99</c:v>
                </c:pt>
                <c:pt idx="8">
                  <c:v>12.63</c:v>
                </c:pt>
                <c:pt idx="11">
                  <c:v>18.47</c:v>
                </c:pt>
                <c:pt idx="12">
                  <c:v>18.05</c:v>
                </c:pt>
                <c:pt idx="13">
                  <c:v>19.21</c:v>
                </c:pt>
              </c:numCache>
            </c:numRef>
          </c:val>
          <c:extLst>
            <c:ext xmlns:c16="http://schemas.microsoft.com/office/drawing/2014/chart" uri="{C3380CC4-5D6E-409C-BE32-E72D297353CC}">
              <c16:uniqueId val="{00000001-572C-4042-A5B8-0B1AA45F7F60}"/>
            </c:ext>
          </c:extLst>
        </c:ser>
        <c:ser>
          <c:idx val="2"/>
          <c:order val="2"/>
          <c:tx>
            <c:strRef>
              <c:f>'Graf III.15'!$P$4</c:f>
              <c:strCache>
                <c:ptCount val="1"/>
                <c:pt idx="0">
                  <c:v>Domácí KD</c:v>
                </c:pt>
              </c:strCache>
            </c:strRef>
          </c:tx>
          <c:spPr>
            <a:solidFill>
              <a:schemeClr val="accent2"/>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III.15'!$P$5:$P$19</c:f>
              <c:numCache>
                <c:formatCode>0.00</c:formatCode>
                <c:ptCount val="15"/>
                <c:pt idx="1">
                  <c:v>54.29</c:v>
                </c:pt>
                <c:pt idx="2">
                  <c:v>76.569999999999993</c:v>
                </c:pt>
                <c:pt idx="3">
                  <c:v>72.319999999999993</c:v>
                </c:pt>
                <c:pt idx="6">
                  <c:v>11.72</c:v>
                </c:pt>
                <c:pt idx="7">
                  <c:v>18.690000000000001</c:v>
                </c:pt>
                <c:pt idx="8">
                  <c:v>17.47</c:v>
                </c:pt>
                <c:pt idx="11">
                  <c:v>17.95</c:v>
                </c:pt>
                <c:pt idx="12">
                  <c:v>16.239999999999998</c:v>
                </c:pt>
                <c:pt idx="13">
                  <c:v>13.63</c:v>
                </c:pt>
              </c:numCache>
            </c:numRef>
          </c:val>
          <c:extLst>
            <c:ext xmlns:c16="http://schemas.microsoft.com/office/drawing/2014/chart" uri="{C3380CC4-5D6E-409C-BE32-E72D297353CC}">
              <c16:uniqueId val="{00000002-572C-4042-A5B8-0B1AA45F7F60}"/>
            </c:ext>
          </c:extLst>
        </c:ser>
        <c:ser>
          <c:idx val="3"/>
          <c:order val="3"/>
          <c:tx>
            <c:strRef>
              <c:f>'Graf III.15'!$Q$4</c:f>
              <c:strCache>
                <c:ptCount val="1"/>
                <c:pt idx="0">
                  <c:v>Zahraniční KD</c:v>
                </c:pt>
              </c:strCache>
            </c:strRef>
          </c:tx>
          <c:spPr>
            <a:solidFill>
              <a:schemeClr val="accent2">
                <a:lumMod val="40000"/>
                <a:lumOff val="60000"/>
              </a:schemeClr>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III.15'!$Q$5:$Q$19</c:f>
              <c:numCache>
                <c:formatCode>0.00</c:formatCode>
                <c:ptCount val="15"/>
                <c:pt idx="1">
                  <c:v>72.42</c:v>
                </c:pt>
                <c:pt idx="2">
                  <c:v>67.349999999999994</c:v>
                </c:pt>
                <c:pt idx="3">
                  <c:v>60.74</c:v>
                </c:pt>
                <c:pt idx="6">
                  <c:v>66.97</c:v>
                </c:pt>
                <c:pt idx="7">
                  <c:v>78.7</c:v>
                </c:pt>
                <c:pt idx="8">
                  <c:v>72.510000000000005</c:v>
                </c:pt>
                <c:pt idx="11">
                  <c:v>47.81</c:v>
                </c:pt>
                <c:pt idx="12">
                  <c:v>43.76</c:v>
                </c:pt>
                <c:pt idx="13">
                  <c:v>38.229999999999997</c:v>
                </c:pt>
              </c:numCache>
            </c:numRef>
          </c:val>
          <c:extLst>
            <c:ext xmlns:c16="http://schemas.microsoft.com/office/drawing/2014/chart" uri="{C3380CC4-5D6E-409C-BE32-E72D297353CC}">
              <c16:uniqueId val="{00000003-572C-4042-A5B8-0B1AA45F7F60}"/>
            </c:ext>
          </c:extLst>
        </c:ser>
        <c:ser>
          <c:idx val="4"/>
          <c:order val="4"/>
          <c:tx>
            <c:strRef>
              <c:f>'Graf III.15'!$R$4</c:f>
              <c:strCache>
                <c:ptCount val="1"/>
                <c:pt idx="0">
                  <c:v>Domácí akcie a účasti</c:v>
                </c:pt>
              </c:strCache>
            </c:strRef>
          </c:tx>
          <c:spPr>
            <a:solidFill>
              <a:schemeClr val="accent3">
                <a:lumMod val="75000"/>
              </a:schemeClr>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III.15'!$R$5:$R$19</c:f>
              <c:numCache>
                <c:formatCode>0.00</c:formatCode>
                <c:ptCount val="15"/>
                <c:pt idx="1">
                  <c:v>32.51</c:v>
                </c:pt>
                <c:pt idx="2">
                  <c:v>40.26</c:v>
                </c:pt>
                <c:pt idx="3">
                  <c:v>53.54</c:v>
                </c:pt>
                <c:pt idx="6">
                  <c:v>32.700000000000003</c:v>
                </c:pt>
                <c:pt idx="7">
                  <c:v>39.729999999999997</c:v>
                </c:pt>
                <c:pt idx="8">
                  <c:v>42.77</c:v>
                </c:pt>
                <c:pt idx="11">
                  <c:v>0.3</c:v>
                </c:pt>
                <c:pt idx="12">
                  <c:v>0.53</c:v>
                </c:pt>
                <c:pt idx="13">
                  <c:v>0.6</c:v>
                </c:pt>
              </c:numCache>
            </c:numRef>
          </c:val>
          <c:extLst>
            <c:ext xmlns:c16="http://schemas.microsoft.com/office/drawing/2014/chart" uri="{C3380CC4-5D6E-409C-BE32-E72D297353CC}">
              <c16:uniqueId val="{00000004-572C-4042-A5B8-0B1AA45F7F60}"/>
            </c:ext>
          </c:extLst>
        </c:ser>
        <c:ser>
          <c:idx val="5"/>
          <c:order val="5"/>
          <c:tx>
            <c:strRef>
              <c:f>'Graf III.15'!$S$4</c:f>
              <c:strCache>
                <c:ptCount val="1"/>
                <c:pt idx="0">
                  <c:v>Zahraniční akcie a účasti</c:v>
                </c:pt>
              </c:strCache>
            </c:strRef>
          </c:tx>
          <c:spPr>
            <a:solidFill>
              <a:srgbClr val="92D050"/>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III.15'!$S$5:$S$19</c:f>
              <c:numCache>
                <c:formatCode>0.00</c:formatCode>
                <c:ptCount val="15"/>
                <c:pt idx="1">
                  <c:v>27.85</c:v>
                </c:pt>
                <c:pt idx="2">
                  <c:v>27.26</c:v>
                </c:pt>
                <c:pt idx="3">
                  <c:v>26.96</c:v>
                </c:pt>
                <c:pt idx="6">
                  <c:v>67.89</c:v>
                </c:pt>
                <c:pt idx="7">
                  <c:v>95.85</c:v>
                </c:pt>
                <c:pt idx="8">
                  <c:v>105.79</c:v>
                </c:pt>
                <c:pt idx="11">
                  <c:v>1.47</c:v>
                </c:pt>
                <c:pt idx="12">
                  <c:v>2.46</c:v>
                </c:pt>
                <c:pt idx="13">
                  <c:v>4.84</c:v>
                </c:pt>
              </c:numCache>
            </c:numRef>
          </c:val>
          <c:extLst>
            <c:ext xmlns:c16="http://schemas.microsoft.com/office/drawing/2014/chart" uri="{C3380CC4-5D6E-409C-BE32-E72D297353CC}">
              <c16:uniqueId val="{00000005-572C-4042-A5B8-0B1AA45F7F60}"/>
            </c:ext>
          </c:extLst>
        </c:ser>
        <c:ser>
          <c:idx val="6"/>
          <c:order val="6"/>
          <c:tx>
            <c:strRef>
              <c:f>'Graf III.15'!$T$4</c:f>
              <c:strCache>
                <c:ptCount val="1"/>
                <c:pt idx="0">
                  <c:v>Nemovitosti</c:v>
                </c:pt>
              </c:strCache>
            </c:strRef>
          </c:tx>
          <c:spPr>
            <a:solidFill>
              <a:srgbClr val="FADE14"/>
            </a:solidFill>
            <a:ln w="25400">
              <a:noFill/>
            </a:ln>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III.15'!$T$5:$T$19</c:f>
              <c:numCache>
                <c:formatCode>0.00</c:formatCode>
                <c:ptCount val="15"/>
                <c:pt idx="1">
                  <c:v>4.97</c:v>
                </c:pt>
                <c:pt idx="2">
                  <c:v>5.15</c:v>
                </c:pt>
                <c:pt idx="3">
                  <c:v>5.47</c:v>
                </c:pt>
                <c:pt idx="6">
                  <c:v>78.02</c:v>
                </c:pt>
                <c:pt idx="7">
                  <c:v>82.38</c:v>
                </c:pt>
                <c:pt idx="8">
                  <c:v>97.43</c:v>
                </c:pt>
                <c:pt idx="11">
                  <c:v>2.09</c:v>
                </c:pt>
                <c:pt idx="12">
                  <c:v>2.11</c:v>
                </c:pt>
                <c:pt idx="13">
                  <c:v>2.0299999999999998</c:v>
                </c:pt>
              </c:numCache>
            </c:numRef>
          </c:val>
          <c:extLst>
            <c:ext xmlns:c16="http://schemas.microsoft.com/office/drawing/2014/chart" uri="{C3380CC4-5D6E-409C-BE32-E72D297353CC}">
              <c16:uniqueId val="{00000006-572C-4042-A5B8-0B1AA45F7F60}"/>
            </c:ext>
          </c:extLst>
        </c:ser>
        <c:ser>
          <c:idx val="7"/>
          <c:order val="7"/>
          <c:tx>
            <c:strRef>
              <c:f>'Graf III.15'!$U$4</c:f>
              <c:strCache>
                <c:ptCount val="1"/>
                <c:pt idx="0">
                  <c:v>Vklady u bank</c:v>
                </c:pt>
              </c:strCache>
            </c:strRef>
          </c:tx>
          <c:spPr>
            <a:solidFill>
              <a:schemeClr val="bg2"/>
            </a:solidFill>
          </c:spPr>
          <c:invertIfNegative val="0"/>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III.15'!$U$5:$U$19</c:f>
              <c:numCache>
                <c:formatCode>0.00</c:formatCode>
                <c:ptCount val="15"/>
                <c:pt idx="1">
                  <c:v>32.6</c:v>
                </c:pt>
                <c:pt idx="2">
                  <c:v>27.89</c:v>
                </c:pt>
                <c:pt idx="3">
                  <c:v>27.6</c:v>
                </c:pt>
                <c:pt idx="6">
                  <c:v>43.32</c:v>
                </c:pt>
                <c:pt idx="7">
                  <c:v>59.09</c:v>
                </c:pt>
                <c:pt idx="8">
                  <c:v>61.39</c:v>
                </c:pt>
                <c:pt idx="11">
                  <c:v>32.520000000000003</c:v>
                </c:pt>
                <c:pt idx="12">
                  <c:v>85.14</c:v>
                </c:pt>
                <c:pt idx="13">
                  <c:v>96.36</c:v>
                </c:pt>
              </c:numCache>
            </c:numRef>
          </c:val>
          <c:extLst>
            <c:ext xmlns:c16="http://schemas.microsoft.com/office/drawing/2014/chart" uri="{C3380CC4-5D6E-409C-BE32-E72D297353CC}">
              <c16:uniqueId val="{00000007-572C-4042-A5B8-0B1AA45F7F60}"/>
            </c:ext>
          </c:extLst>
        </c:ser>
        <c:dLbls>
          <c:showLegendKey val="0"/>
          <c:showVal val="0"/>
          <c:showCatName val="0"/>
          <c:showSerName val="0"/>
          <c:showPercent val="0"/>
          <c:showBubbleSize val="0"/>
        </c:dLbls>
        <c:gapWidth val="20"/>
        <c:overlap val="100"/>
        <c:axId val="148632704"/>
        <c:axId val="148634624"/>
      </c:barChart>
      <c:lineChart>
        <c:grouping val="standard"/>
        <c:varyColors val="0"/>
        <c:ser>
          <c:idx val="8"/>
          <c:order val="8"/>
          <c:tx>
            <c:strRef>
              <c:f>'Graf III.15'!$V$4</c:f>
              <c:strCache>
                <c:ptCount val="1"/>
                <c:pt idx="0">
                  <c:v>Celková bilanční aktiva</c:v>
                </c:pt>
              </c:strCache>
            </c:strRef>
          </c:tx>
          <c:spPr>
            <a:ln>
              <a:solidFill>
                <a:schemeClr val="tx1">
                  <a:alpha val="1000"/>
                </a:schemeClr>
              </a:solidFill>
            </a:ln>
          </c:spPr>
          <c:marker>
            <c:symbol val="dash"/>
            <c:size val="12"/>
            <c:spPr>
              <a:solidFill>
                <a:schemeClr val="tx1"/>
              </a:solidFill>
              <a:ln>
                <a:solidFill>
                  <a:schemeClr val="tx1"/>
                </a:solidFill>
              </a:ln>
            </c:spPr>
          </c:marker>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III.15'!$V$5:$V$19</c:f>
              <c:numCache>
                <c:formatCode>0.00</c:formatCode>
                <c:ptCount val="15"/>
                <c:pt idx="1">
                  <c:v>466.08</c:v>
                </c:pt>
                <c:pt idx="2">
                  <c:v>486.17</c:v>
                </c:pt>
                <c:pt idx="3">
                  <c:v>491.27</c:v>
                </c:pt>
                <c:pt idx="6">
                  <c:v>404.77</c:v>
                </c:pt>
                <c:pt idx="7">
                  <c:v>482.63</c:v>
                </c:pt>
                <c:pt idx="8">
                  <c:v>507.15</c:v>
                </c:pt>
                <c:pt idx="11">
                  <c:v>402.12</c:v>
                </c:pt>
                <c:pt idx="12">
                  <c:v>445.41</c:v>
                </c:pt>
                <c:pt idx="13">
                  <c:v>470.33</c:v>
                </c:pt>
              </c:numCache>
            </c:numRef>
          </c:val>
          <c:smooth val="0"/>
          <c:extLst>
            <c:ext xmlns:c16="http://schemas.microsoft.com/office/drawing/2014/chart" uri="{C3380CC4-5D6E-409C-BE32-E72D297353CC}">
              <c16:uniqueId val="{00000008-572C-4042-A5B8-0B1AA45F7F60}"/>
            </c:ext>
          </c:extLst>
        </c:ser>
        <c:dLbls>
          <c:showLegendKey val="0"/>
          <c:showVal val="0"/>
          <c:showCatName val="0"/>
          <c:showSerName val="0"/>
          <c:showPercent val="0"/>
          <c:showBubbleSize val="0"/>
        </c:dLbls>
        <c:marker val="1"/>
        <c:smooth val="0"/>
        <c:axId val="148632704"/>
        <c:axId val="148634624"/>
      </c:lineChart>
      <c:catAx>
        <c:axId val="148632704"/>
        <c:scaling>
          <c:orientation val="minMax"/>
        </c:scaling>
        <c:delete val="0"/>
        <c:axPos val="b"/>
        <c:numFmt formatCode="General" sourceLinked="1"/>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8634624"/>
        <c:crosses val="autoZero"/>
        <c:auto val="1"/>
        <c:lblAlgn val="ctr"/>
        <c:lblOffset val="100"/>
        <c:noMultiLvlLbl val="0"/>
      </c:catAx>
      <c:valAx>
        <c:axId val="148634624"/>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632704"/>
        <c:crosses val="autoZero"/>
        <c:crossBetween val="between"/>
        <c:majorUnit val="100"/>
      </c:valAx>
      <c:spPr>
        <a:noFill/>
        <a:ln w="25400">
          <a:noFill/>
        </a:ln>
      </c:spPr>
    </c:plotArea>
    <c:legend>
      <c:legendPos val="b"/>
      <c:layout>
        <c:manualLayout>
          <c:xMode val="edge"/>
          <c:yMode val="edge"/>
          <c:x val="0"/>
          <c:y val="0.76981627296587929"/>
          <c:w val="0.99801550089586677"/>
          <c:h val="0.2301837270341207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2542133192375E-2"/>
          <c:y val="3.1583464566929134E-2"/>
          <c:w val="0.88086415091749104"/>
          <c:h val="0.53818392266184123"/>
        </c:manualLayout>
      </c:layout>
      <c:barChart>
        <c:barDir val="col"/>
        <c:grouping val="stacked"/>
        <c:varyColors val="0"/>
        <c:ser>
          <c:idx val="0"/>
          <c:order val="0"/>
          <c:tx>
            <c:strRef>
              <c:f>'Graf III.15'!$N$3</c:f>
              <c:strCache>
                <c:ptCount val="1"/>
                <c:pt idx="0">
                  <c:v>Czech GBs</c:v>
                </c:pt>
              </c:strCache>
            </c:strRef>
          </c:tx>
          <c:spPr>
            <a:solidFill>
              <a:srgbClr val="4880C4"/>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III.15'!$N$5:$N$19</c:f>
              <c:numCache>
                <c:formatCode>0.00</c:formatCode>
                <c:ptCount val="15"/>
                <c:pt idx="1">
                  <c:v>163.77000000000001</c:v>
                </c:pt>
                <c:pt idx="2">
                  <c:v>151.69999999999999</c:v>
                </c:pt>
                <c:pt idx="3">
                  <c:v>148.69</c:v>
                </c:pt>
                <c:pt idx="6">
                  <c:v>47.73</c:v>
                </c:pt>
                <c:pt idx="7">
                  <c:v>44.18</c:v>
                </c:pt>
                <c:pt idx="8">
                  <c:v>45.19</c:v>
                </c:pt>
                <c:pt idx="11">
                  <c:v>280.85000000000002</c:v>
                </c:pt>
                <c:pt idx="12">
                  <c:v>275.49</c:v>
                </c:pt>
                <c:pt idx="13">
                  <c:v>294.37</c:v>
                </c:pt>
              </c:numCache>
            </c:numRef>
          </c:val>
          <c:extLst>
            <c:ext xmlns:c16="http://schemas.microsoft.com/office/drawing/2014/chart" uri="{C3380CC4-5D6E-409C-BE32-E72D297353CC}">
              <c16:uniqueId val="{00000000-DFFB-4AAD-BB0E-C126B0190EED}"/>
            </c:ext>
          </c:extLst>
        </c:ser>
        <c:ser>
          <c:idx val="1"/>
          <c:order val="1"/>
          <c:tx>
            <c:strRef>
              <c:f>'Graf III.15'!$O$3</c:f>
              <c:strCache>
                <c:ptCount val="1"/>
                <c:pt idx="0">
                  <c:v>Foreign GBs</c:v>
                </c:pt>
              </c:strCache>
            </c:strRef>
          </c:tx>
          <c:spPr>
            <a:solidFill>
              <a:schemeClr val="accent5">
                <a:lumMod val="60000"/>
                <a:lumOff val="40000"/>
              </a:schemeClr>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III.15'!$O$5:$O$19</c:f>
              <c:numCache>
                <c:formatCode>0.00</c:formatCode>
                <c:ptCount val="15"/>
                <c:pt idx="1">
                  <c:v>32.4</c:v>
                </c:pt>
                <c:pt idx="2">
                  <c:v>32.44</c:v>
                </c:pt>
                <c:pt idx="3">
                  <c:v>32.090000000000003</c:v>
                </c:pt>
                <c:pt idx="6">
                  <c:v>19.309999999999999</c:v>
                </c:pt>
                <c:pt idx="7">
                  <c:v>14.99</c:v>
                </c:pt>
                <c:pt idx="8">
                  <c:v>12.63</c:v>
                </c:pt>
                <c:pt idx="11">
                  <c:v>18.47</c:v>
                </c:pt>
                <c:pt idx="12">
                  <c:v>18.05</c:v>
                </c:pt>
                <c:pt idx="13">
                  <c:v>19.21</c:v>
                </c:pt>
              </c:numCache>
            </c:numRef>
          </c:val>
          <c:extLst>
            <c:ext xmlns:c16="http://schemas.microsoft.com/office/drawing/2014/chart" uri="{C3380CC4-5D6E-409C-BE32-E72D297353CC}">
              <c16:uniqueId val="{00000001-DFFB-4AAD-BB0E-C126B0190EED}"/>
            </c:ext>
          </c:extLst>
        </c:ser>
        <c:ser>
          <c:idx val="2"/>
          <c:order val="2"/>
          <c:tx>
            <c:strRef>
              <c:f>'Graf III.15'!$P$3</c:f>
              <c:strCache>
                <c:ptCount val="1"/>
                <c:pt idx="0">
                  <c:v>Domestic CBs</c:v>
                </c:pt>
              </c:strCache>
            </c:strRef>
          </c:tx>
          <c:spPr>
            <a:solidFill>
              <a:schemeClr val="accent2"/>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III.15'!$P$5:$P$19</c:f>
              <c:numCache>
                <c:formatCode>0.00</c:formatCode>
                <c:ptCount val="15"/>
                <c:pt idx="1">
                  <c:v>54.29</c:v>
                </c:pt>
                <c:pt idx="2">
                  <c:v>76.569999999999993</c:v>
                </c:pt>
                <c:pt idx="3">
                  <c:v>72.319999999999993</c:v>
                </c:pt>
                <c:pt idx="6">
                  <c:v>11.72</c:v>
                </c:pt>
                <c:pt idx="7">
                  <c:v>18.690000000000001</c:v>
                </c:pt>
                <c:pt idx="8">
                  <c:v>17.47</c:v>
                </c:pt>
                <c:pt idx="11">
                  <c:v>17.95</c:v>
                </c:pt>
                <c:pt idx="12">
                  <c:v>16.239999999999998</c:v>
                </c:pt>
                <c:pt idx="13">
                  <c:v>13.63</c:v>
                </c:pt>
              </c:numCache>
            </c:numRef>
          </c:val>
          <c:extLst>
            <c:ext xmlns:c16="http://schemas.microsoft.com/office/drawing/2014/chart" uri="{C3380CC4-5D6E-409C-BE32-E72D297353CC}">
              <c16:uniqueId val="{00000002-DFFB-4AAD-BB0E-C126B0190EED}"/>
            </c:ext>
          </c:extLst>
        </c:ser>
        <c:ser>
          <c:idx val="3"/>
          <c:order val="3"/>
          <c:tx>
            <c:strRef>
              <c:f>'Graf III.15'!$Q$3</c:f>
              <c:strCache>
                <c:ptCount val="1"/>
                <c:pt idx="0">
                  <c:v>Foreign CBs</c:v>
                </c:pt>
              </c:strCache>
            </c:strRef>
          </c:tx>
          <c:spPr>
            <a:solidFill>
              <a:schemeClr val="accent2">
                <a:lumMod val="40000"/>
                <a:lumOff val="60000"/>
              </a:schemeClr>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III.15'!$Q$5:$Q$19</c:f>
              <c:numCache>
                <c:formatCode>0.00</c:formatCode>
                <c:ptCount val="15"/>
                <c:pt idx="1">
                  <c:v>72.42</c:v>
                </c:pt>
                <c:pt idx="2">
                  <c:v>67.349999999999994</c:v>
                </c:pt>
                <c:pt idx="3">
                  <c:v>60.74</c:v>
                </c:pt>
                <c:pt idx="6">
                  <c:v>66.97</c:v>
                </c:pt>
                <c:pt idx="7">
                  <c:v>78.7</c:v>
                </c:pt>
                <c:pt idx="8">
                  <c:v>72.510000000000005</c:v>
                </c:pt>
                <c:pt idx="11">
                  <c:v>47.81</c:v>
                </c:pt>
                <c:pt idx="12">
                  <c:v>43.76</c:v>
                </c:pt>
                <c:pt idx="13">
                  <c:v>38.229999999999997</c:v>
                </c:pt>
              </c:numCache>
            </c:numRef>
          </c:val>
          <c:extLst>
            <c:ext xmlns:c16="http://schemas.microsoft.com/office/drawing/2014/chart" uri="{C3380CC4-5D6E-409C-BE32-E72D297353CC}">
              <c16:uniqueId val="{00000003-DFFB-4AAD-BB0E-C126B0190EED}"/>
            </c:ext>
          </c:extLst>
        </c:ser>
        <c:ser>
          <c:idx val="4"/>
          <c:order val="4"/>
          <c:tx>
            <c:strRef>
              <c:f>'Graf III.15'!$R$3</c:f>
              <c:strCache>
                <c:ptCount val="1"/>
                <c:pt idx="0">
                  <c:v>Domestic equity</c:v>
                </c:pt>
              </c:strCache>
            </c:strRef>
          </c:tx>
          <c:spPr>
            <a:solidFill>
              <a:schemeClr val="accent3">
                <a:lumMod val="75000"/>
              </a:schemeClr>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III.15'!$R$5:$R$19</c:f>
              <c:numCache>
                <c:formatCode>0.00</c:formatCode>
                <c:ptCount val="15"/>
                <c:pt idx="1">
                  <c:v>32.51</c:v>
                </c:pt>
                <c:pt idx="2">
                  <c:v>40.26</c:v>
                </c:pt>
                <c:pt idx="3">
                  <c:v>53.54</c:v>
                </c:pt>
                <c:pt idx="6">
                  <c:v>32.700000000000003</c:v>
                </c:pt>
                <c:pt idx="7">
                  <c:v>39.729999999999997</c:v>
                </c:pt>
                <c:pt idx="8">
                  <c:v>42.77</c:v>
                </c:pt>
                <c:pt idx="11">
                  <c:v>0.3</c:v>
                </c:pt>
                <c:pt idx="12">
                  <c:v>0.53</c:v>
                </c:pt>
                <c:pt idx="13">
                  <c:v>0.6</c:v>
                </c:pt>
              </c:numCache>
            </c:numRef>
          </c:val>
          <c:extLst>
            <c:ext xmlns:c16="http://schemas.microsoft.com/office/drawing/2014/chart" uri="{C3380CC4-5D6E-409C-BE32-E72D297353CC}">
              <c16:uniqueId val="{00000004-DFFB-4AAD-BB0E-C126B0190EED}"/>
            </c:ext>
          </c:extLst>
        </c:ser>
        <c:ser>
          <c:idx val="5"/>
          <c:order val="5"/>
          <c:tx>
            <c:strRef>
              <c:f>'Graf III.15'!$S$3</c:f>
              <c:strCache>
                <c:ptCount val="1"/>
                <c:pt idx="0">
                  <c:v>Foreign equity</c:v>
                </c:pt>
              </c:strCache>
            </c:strRef>
          </c:tx>
          <c:spPr>
            <a:solidFill>
              <a:srgbClr val="92D050"/>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III.15'!$S$5:$S$19</c:f>
              <c:numCache>
                <c:formatCode>0.00</c:formatCode>
                <c:ptCount val="15"/>
                <c:pt idx="1">
                  <c:v>27.85</c:v>
                </c:pt>
                <c:pt idx="2">
                  <c:v>27.26</c:v>
                </c:pt>
                <c:pt idx="3">
                  <c:v>26.96</c:v>
                </c:pt>
                <c:pt idx="6">
                  <c:v>67.89</c:v>
                </c:pt>
                <c:pt idx="7">
                  <c:v>95.85</c:v>
                </c:pt>
                <c:pt idx="8">
                  <c:v>105.79</c:v>
                </c:pt>
                <c:pt idx="11">
                  <c:v>1.47</c:v>
                </c:pt>
                <c:pt idx="12">
                  <c:v>2.46</c:v>
                </c:pt>
                <c:pt idx="13">
                  <c:v>4.84</c:v>
                </c:pt>
              </c:numCache>
            </c:numRef>
          </c:val>
          <c:extLst>
            <c:ext xmlns:c16="http://schemas.microsoft.com/office/drawing/2014/chart" uri="{C3380CC4-5D6E-409C-BE32-E72D297353CC}">
              <c16:uniqueId val="{00000005-DFFB-4AAD-BB0E-C126B0190EED}"/>
            </c:ext>
          </c:extLst>
        </c:ser>
        <c:ser>
          <c:idx val="6"/>
          <c:order val="6"/>
          <c:tx>
            <c:strRef>
              <c:f>'Graf III.15'!$T$3</c:f>
              <c:strCache>
                <c:ptCount val="1"/>
                <c:pt idx="0">
                  <c:v>Real estate</c:v>
                </c:pt>
              </c:strCache>
            </c:strRef>
          </c:tx>
          <c:spPr>
            <a:solidFill>
              <a:srgbClr val="FADE14"/>
            </a:solidFill>
            <a:ln w="25400">
              <a:noFill/>
            </a:ln>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III.15'!$T$5:$T$19</c:f>
              <c:numCache>
                <c:formatCode>0.00</c:formatCode>
                <c:ptCount val="15"/>
                <c:pt idx="1">
                  <c:v>4.97</c:v>
                </c:pt>
                <c:pt idx="2">
                  <c:v>5.15</c:v>
                </c:pt>
                <c:pt idx="3">
                  <c:v>5.47</c:v>
                </c:pt>
                <c:pt idx="6">
                  <c:v>78.02</c:v>
                </c:pt>
                <c:pt idx="7">
                  <c:v>82.38</c:v>
                </c:pt>
                <c:pt idx="8">
                  <c:v>97.43</c:v>
                </c:pt>
                <c:pt idx="11">
                  <c:v>2.09</c:v>
                </c:pt>
                <c:pt idx="12">
                  <c:v>2.11</c:v>
                </c:pt>
                <c:pt idx="13">
                  <c:v>2.0299999999999998</c:v>
                </c:pt>
              </c:numCache>
            </c:numRef>
          </c:val>
          <c:extLst>
            <c:ext xmlns:c16="http://schemas.microsoft.com/office/drawing/2014/chart" uri="{C3380CC4-5D6E-409C-BE32-E72D297353CC}">
              <c16:uniqueId val="{00000006-DFFB-4AAD-BB0E-C126B0190EED}"/>
            </c:ext>
          </c:extLst>
        </c:ser>
        <c:ser>
          <c:idx val="7"/>
          <c:order val="7"/>
          <c:tx>
            <c:strRef>
              <c:f>'Graf III.15'!$U$3</c:f>
              <c:strCache>
                <c:ptCount val="1"/>
                <c:pt idx="0">
                  <c:v>Bank deposits</c:v>
                </c:pt>
              </c:strCache>
            </c:strRef>
          </c:tx>
          <c:spPr>
            <a:solidFill>
              <a:schemeClr val="bg2"/>
            </a:solidFill>
          </c:spPr>
          <c:invertIfNegative val="0"/>
          <c:cat>
            <c:multiLvlStrRef>
              <c:f>'Graf III.15'!$J$5:$K$19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Insurance companies</c:v>
                  </c:pt>
                  <c:pt idx="5">
                    <c:v>Investment funds</c:v>
                  </c:pt>
                  <c:pt idx="10">
                    <c:v>Pension funds</c:v>
                  </c:pt>
                </c:lvl>
              </c:multiLvlStrCache>
            </c:multiLvlStrRef>
          </c:cat>
          <c:val>
            <c:numRef>
              <c:f>'Graf III.15'!$U$5:$U$19</c:f>
              <c:numCache>
                <c:formatCode>0.00</c:formatCode>
                <c:ptCount val="15"/>
                <c:pt idx="1">
                  <c:v>32.6</c:v>
                </c:pt>
                <c:pt idx="2">
                  <c:v>27.89</c:v>
                </c:pt>
                <c:pt idx="3">
                  <c:v>27.6</c:v>
                </c:pt>
                <c:pt idx="6">
                  <c:v>43.32</c:v>
                </c:pt>
                <c:pt idx="7">
                  <c:v>59.09</c:v>
                </c:pt>
                <c:pt idx="8">
                  <c:v>61.39</c:v>
                </c:pt>
                <c:pt idx="11">
                  <c:v>32.520000000000003</c:v>
                </c:pt>
                <c:pt idx="12">
                  <c:v>85.14</c:v>
                </c:pt>
                <c:pt idx="13">
                  <c:v>96.36</c:v>
                </c:pt>
              </c:numCache>
            </c:numRef>
          </c:val>
          <c:extLst>
            <c:ext xmlns:c16="http://schemas.microsoft.com/office/drawing/2014/chart" uri="{C3380CC4-5D6E-409C-BE32-E72D297353CC}">
              <c16:uniqueId val="{00000007-DFFB-4AAD-BB0E-C126B0190EED}"/>
            </c:ext>
          </c:extLst>
        </c:ser>
        <c:dLbls>
          <c:showLegendKey val="0"/>
          <c:showVal val="0"/>
          <c:showCatName val="0"/>
          <c:showSerName val="0"/>
          <c:showPercent val="0"/>
          <c:showBubbleSize val="0"/>
        </c:dLbls>
        <c:gapWidth val="20"/>
        <c:overlap val="100"/>
        <c:axId val="149168896"/>
        <c:axId val="149170816"/>
      </c:barChart>
      <c:lineChart>
        <c:grouping val="standard"/>
        <c:varyColors val="0"/>
        <c:ser>
          <c:idx val="8"/>
          <c:order val="8"/>
          <c:tx>
            <c:strRef>
              <c:f>'Graf III.15'!$V$3</c:f>
              <c:strCache>
                <c:ptCount val="1"/>
                <c:pt idx="0">
                  <c:v>Total balance sheet assets</c:v>
                </c:pt>
              </c:strCache>
            </c:strRef>
          </c:tx>
          <c:spPr>
            <a:ln>
              <a:solidFill>
                <a:schemeClr val="bg1">
                  <a:alpha val="1000"/>
                </a:schemeClr>
              </a:solidFill>
            </a:ln>
          </c:spPr>
          <c:marker>
            <c:symbol val="dash"/>
            <c:size val="12"/>
            <c:spPr>
              <a:solidFill>
                <a:schemeClr val="tx1"/>
              </a:solidFill>
              <a:ln>
                <a:solidFill>
                  <a:schemeClr val="tx1"/>
                </a:solidFill>
              </a:ln>
            </c:spPr>
          </c:marker>
          <c:cat>
            <c:multiLvlStrRef>
              <c:f>'Graf III.15'!$L$5:$M$19</c:f>
              <c:multiLvlStrCache>
                <c:ptCount val="15"/>
                <c:lvl>
                  <c:pt idx="1">
                    <c:v>12/16</c:v>
                  </c:pt>
                  <c:pt idx="2">
                    <c:v>12/17</c:v>
                  </c:pt>
                  <c:pt idx="3">
                    <c:v>12/18</c:v>
                  </c:pt>
                  <c:pt idx="6">
                    <c:v>12/16</c:v>
                  </c:pt>
                  <c:pt idx="7">
                    <c:v>12/17</c:v>
                  </c:pt>
                  <c:pt idx="8">
                    <c:v>12/18</c:v>
                  </c:pt>
                  <c:pt idx="11">
                    <c:v>12/16</c:v>
                  </c:pt>
                  <c:pt idx="12">
                    <c:v>12/17</c:v>
                  </c:pt>
                  <c:pt idx="13">
                    <c:v>12/18</c:v>
                  </c:pt>
                  <c:pt idx="14">
                    <c:v> </c:v>
                  </c:pt>
                </c:lvl>
                <c:lvl>
                  <c:pt idx="0">
                    <c:v>Pojišťovny</c:v>
                  </c:pt>
                  <c:pt idx="5">
                    <c:v>Invest. fondy</c:v>
                  </c:pt>
                  <c:pt idx="10">
                    <c:v>Penzijní fondy</c:v>
                  </c:pt>
                </c:lvl>
              </c:multiLvlStrCache>
            </c:multiLvlStrRef>
          </c:cat>
          <c:val>
            <c:numRef>
              <c:f>'Graf III.15'!$V$5:$V$19</c:f>
              <c:numCache>
                <c:formatCode>0.00</c:formatCode>
                <c:ptCount val="15"/>
                <c:pt idx="1">
                  <c:v>466.08</c:v>
                </c:pt>
                <c:pt idx="2">
                  <c:v>486.17</c:v>
                </c:pt>
                <c:pt idx="3">
                  <c:v>491.27</c:v>
                </c:pt>
                <c:pt idx="6">
                  <c:v>404.77</c:v>
                </c:pt>
                <c:pt idx="7">
                  <c:v>482.63</c:v>
                </c:pt>
                <c:pt idx="8">
                  <c:v>507.15</c:v>
                </c:pt>
                <c:pt idx="11">
                  <c:v>402.12</c:v>
                </c:pt>
                <c:pt idx="12">
                  <c:v>445.41</c:v>
                </c:pt>
                <c:pt idx="13">
                  <c:v>470.33</c:v>
                </c:pt>
              </c:numCache>
            </c:numRef>
          </c:val>
          <c:smooth val="0"/>
          <c:extLst>
            <c:ext xmlns:c16="http://schemas.microsoft.com/office/drawing/2014/chart" uri="{C3380CC4-5D6E-409C-BE32-E72D297353CC}">
              <c16:uniqueId val="{00000008-DFFB-4AAD-BB0E-C126B0190EED}"/>
            </c:ext>
          </c:extLst>
        </c:ser>
        <c:dLbls>
          <c:showLegendKey val="0"/>
          <c:showVal val="0"/>
          <c:showCatName val="0"/>
          <c:showSerName val="0"/>
          <c:showPercent val="0"/>
          <c:showBubbleSize val="0"/>
        </c:dLbls>
        <c:marker val="1"/>
        <c:smooth val="0"/>
        <c:axId val="149168896"/>
        <c:axId val="149170816"/>
      </c:lineChart>
      <c:catAx>
        <c:axId val="149168896"/>
        <c:scaling>
          <c:orientation val="minMax"/>
        </c:scaling>
        <c:delete val="0"/>
        <c:axPos val="b"/>
        <c:numFmt formatCode="General" sourceLinked="1"/>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9170816"/>
        <c:crosses val="autoZero"/>
        <c:auto val="1"/>
        <c:lblAlgn val="ctr"/>
        <c:lblOffset val="100"/>
        <c:noMultiLvlLbl val="0"/>
      </c:catAx>
      <c:valAx>
        <c:axId val="149170816"/>
        <c:scaling>
          <c:orientation val="minMax"/>
          <c:max val="600"/>
          <c:min val="0"/>
        </c:scaling>
        <c:delete val="0"/>
        <c:axPos val="l"/>
        <c:numFmt formatCode="General"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168896"/>
        <c:crosses val="autoZero"/>
        <c:crossBetween val="between"/>
        <c:majorUnit val="100"/>
      </c:valAx>
      <c:spPr>
        <a:noFill/>
        <a:ln w="25400">
          <a:noFill/>
        </a:ln>
      </c:spPr>
    </c:plotArea>
    <c:legend>
      <c:legendPos val="b"/>
      <c:layout>
        <c:manualLayout>
          <c:xMode val="edge"/>
          <c:yMode val="edge"/>
          <c:x val="0"/>
          <c:y val="0.76981627296587929"/>
          <c:w val="0.99801550089586677"/>
          <c:h val="0.2301837270341207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3.1583464566929134E-2"/>
          <c:w val="0.85955977093772373"/>
          <c:h val="0.54429315380795229"/>
        </c:manualLayout>
      </c:layout>
      <c:barChart>
        <c:barDir val="col"/>
        <c:grouping val="stacked"/>
        <c:varyColors val="0"/>
        <c:ser>
          <c:idx val="0"/>
          <c:order val="0"/>
          <c:tx>
            <c:strRef>
              <c:f>'Graf III.16'!$N$4</c:f>
              <c:strCache>
                <c:ptCount val="1"/>
                <c:pt idx="0">
                  <c:v>České SD</c:v>
                </c:pt>
              </c:strCache>
            </c:strRef>
          </c:tx>
          <c:spPr>
            <a:solidFill>
              <a:srgbClr val="4880C4"/>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III.16'!$N$5:$N$19</c:f>
              <c:numCache>
                <c:formatCode>0.00</c:formatCode>
                <c:ptCount val="15"/>
                <c:pt idx="1">
                  <c:v>1.44</c:v>
                </c:pt>
                <c:pt idx="2">
                  <c:v>1.27</c:v>
                </c:pt>
                <c:pt idx="3">
                  <c:v>1.21</c:v>
                </c:pt>
                <c:pt idx="6">
                  <c:v>0.28999999999999998</c:v>
                </c:pt>
                <c:pt idx="7">
                  <c:v>0.18</c:v>
                </c:pt>
                <c:pt idx="8">
                  <c:v>0.19</c:v>
                </c:pt>
                <c:pt idx="11">
                  <c:v>2.93</c:v>
                </c:pt>
                <c:pt idx="12">
                  <c:v>2.52</c:v>
                </c:pt>
                <c:pt idx="13">
                  <c:v>2.46</c:v>
                </c:pt>
              </c:numCache>
            </c:numRef>
          </c:val>
          <c:extLst>
            <c:ext xmlns:c16="http://schemas.microsoft.com/office/drawing/2014/chart" uri="{C3380CC4-5D6E-409C-BE32-E72D297353CC}">
              <c16:uniqueId val="{00000000-1FA5-4850-95BF-D13C3CC196B0}"/>
            </c:ext>
          </c:extLst>
        </c:ser>
        <c:ser>
          <c:idx val="1"/>
          <c:order val="1"/>
          <c:tx>
            <c:strRef>
              <c:f>'Graf III.16'!$O$4</c:f>
              <c:strCache>
                <c:ptCount val="1"/>
                <c:pt idx="0">
                  <c:v>Zahraniční SD</c:v>
                </c:pt>
              </c:strCache>
            </c:strRef>
          </c:tx>
          <c:spPr>
            <a:solidFill>
              <a:schemeClr val="accent5">
                <a:lumMod val="60000"/>
                <a:lumOff val="40000"/>
              </a:schemeClr>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III.16'!$O$5:$O$19</c:f>
              <c:numCache>
                <c:formatCode>0.00</c:formatCode>
                <c:ptCount val="15"/>
                <c:pt idx="1">
                  <c:v>0.51</c:v>
                </c:pt>
                <c:pt idx="2">
                  <c:v>0.41</c:v>
                </c:pt>
                <c:pt idx="3">
                  <c:v>0.33</c:v>
                </c:pt>
                <c:pt idx="6">
                  <c:v>0.43</c:v>
                </c:pt>
                <c:pt idx="7">
                  <c:v>0.18</c:v>
                </c:pt>
                <c:pt idx="8">
                  <c:v>0.12</c:v>
                </c:pt>
                <c:pt idx="11">
                  <c:v>0.52</c:v>
                </c:pt>
                <c:pt idx="12">
                  <c:v>0.46</c:v>
                </c:pt>
                <c:pt idx="13">
                  <c:v>0.46</c:v>
                </c:pt>
              </c:numCache>
            </c:numRef>
          </c:val>
          <c:extLst>
            <c:ext xmlns:c16="http://schemas.microsoft.com/office/drawing/2014/chart" uri="{C3380CC4-5D6E-409C-BE32-E72D297353CC}">
              <c16:uniqueId val="{00000001-1FA5-4850-95BF-D13C3CC196B0}"/>
            </c:ext>
          </c:extLst>
        </c:ser>
        <c:ser>
          <c:idx val="2"/>
          <c:order val="2"/>
          <c:tx>
            <c:strRef>
              <c:f>'Graf III.16'!$P$4</c:f>
              <c:strCache>
                <c:ptCount val="1"/>
                <c:pt idx="0">
                  <c:v>Domácí KD</c:v>
                </c:pt>
              </c:strCache>
            </c:strRef>
          </c:tx>
          <c:spPr>
            <a:solidFill>
              <a:schemeClr val="accent2"/>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III.16'!$P$5:$P$19</c:f>
              <c:numCache>
                <c:formatCode>0.00</c:formatCode>
                <c:ptCount val="15"/>
                <c:pt idx="1">
                  <c:v>0.82</c:v>
                </c:pt>
                <c:pt idx="2">
                  <c:v>0.86</c:v>
                </c:pt>
                <c:pt idx="3">
                  <c:v>0.75</c:v>
                </c:pt>
                <c:pt idx="6">
                  <c:v>0.25</c:v>
                </c:pt>
                <c:pt idx="7">
                  <c:v>0.35</c:v>
                </c:pt>
                <c:pt idx="8">
                  <c:v>0.28999999999999998</c:v>
                </c:pt>
                <c:pt idx="11">
                  <c:v>0.32</c:v>
                </c:pt>
                <c:pt idx="12">
                  <c:v>0.24</c:v>
                </c:pt>
                <c:pt idx="13">
                  <c:v>0.21</c:v>
                </c:pt>
              </c:numCache>
            </c:numRef>
          </c:val>
          <c:extLst>
            <c:ext xmlns:c16="http://schemas.microsoft.com/office/drawing/2014/chart" uri="{C3380CC4-5D6E-409C-BE32-E72D297353CC}">
              <c16:uniqueId val="{00000002-1FA5-4850-95BF-D13C3CC196B0}"/>
            </c:ext>
          </c:extLst>
        </c:ser>
        <c:ser>
          <c:idx val="3"/>
          <c:order val="3"/>
          <c:tx>
            <c:strRef>
              <c:f>'Graf III.16'!$Q$4</c:f>
              <c:strCache>
                <c:ptCount val="1"/>
                <c:pt idx="0">
                  <c:v>Zahraniční KD</c:v>
                </c:pt>
              </c:strCache>
            </c:strRef>
          </c:tx>
          <c:spPr>
            <a:solidFill>
              <a:schemeClr val="accent2">
                <a:lumMod val="40000"/>
                <a:lumOff val="60000"/>
              </a:schemeClr>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III.16'!$Q$5:$Q$19</c:f>
              <c:numCache>
                <c:formatCode>0.00</c:formatCode>
                <c:ptCount val="15"/>
                <c:pt idx="1">
                  <c:v>1.08</c:v>
                </c:pt>
                <c:pt idx="2">
                  <c:v>0.8</c:v>
                </c:pt>
                <c:pt idx="3">
                  <c:v>0.71</c:v>
                </c:pt>
                <c:pt idx="6">
                  <c:v>1.29</c:v>
                </c:pt>
                <c:pt idx="7">
                  <c:v>1.4</c:v>
                </c:pt>
                <c:pt idx="8">
                  <c:v>1.2</c:v>
                </c:pt>
                <c:pt idx="11">
                  <c:v>1.21</c:v>
                </c:pt>
                <c:pt idx="12">
                  <c:v>1.01</c:v>
                </c:pt>
                <c:pt idx="13">
                  <c:v>0.74</c:v>
                </c:pt>
              </c:numCache>
            </c:numRef>
          </c:val>
          <c:extLst>
            <c:ext xmlns:c16="http://schemas.microsoft.com/office/drawing/2014/chart" uri="{C3380CC4-5D6E-409C-BE32-E72D297353CC}">
              <c16:uniqueId val="{00000003-1FA5-4850-95BF-D13C3CC196B0}"/>
            </c:ext>
          </c:extLst>
        </c:ser>
        <c:ser>
          <c:idx val="4"/>
          <c:order val="4"/>
          <c:tx>
            <c:strRef>
              <c:f>'Graf III.16'!$R$4</c:f>
              <c:strCache>
                <c:ptCount val="1"/>
                <c:pt idx="0">
                  <c:v>Domácí akcie a účasti</c:v>
                </c:pt>
              </c:strCache>
            </c:strRef>
          </c:tx>
          <c:spPr>
            <a:solidFill>
              <a:schemeClr val="accent3">
                <a:lumMod val="75000"/>
              </a:schemeClr>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III.16'!$R$5:$R$19</c:f>
              <c:numCache>
                <c:formatCode>0.00</c:formatCode>
                <c:ptCount val="15"/>
                <c:pt idx="1">
                  <c:v>1.06</c:v>
                </c:pt>
                <c:pt idx="2">
                  <c:v>1.41</c:v>
                </c:pt>
                <c:pt idx="3">
                  <c:v>1.35</c:v>
                </c:pt>
                <c:pt idx="6">
                  <c:v>0.28999999999999998</c:v>
                </c:pt>
                <c:pt idx="7">
                  <c:v>0.28999999999999998</c:v>
                </c:pt>
                <c:pt idx="8">
                  <c:v>0.22</c:v>
                </c:pt>
                <c:pt idx="11">
                  <c:v>0.02</c:v>
                </c:pt>
                <c:pt idx="12">
                  <c:v>0.04</c:v>
                </c:pt>
                <c:pt idx="13">
                  <c:v>0.04</c:v>
                </c:pt>
              </c:numCache>
            </c:numRef>
          </c:val>
          <c:extLst>
            <c:ext xmlns:c16="http://schemas.microsoft.com/office/drawing/2014/chart" uri="{C3380CC4-5D6E-409C-BE32-E72D297353CC}">
              <c16:uniqueId val="{00000004-1FA5-4850-95BF-D13C3CC196B0}"/>
            </c:ext>
          </c:extLst>
        </c:ser>
        <c:ser>
          <c:idx val="5"/>
          <c:order val="5"/>
          <c:tx>
            <c:strRef>
              <c:f>'Graf III.16'!$S$4</c:f>
              <c:strCache>
                <c:ptCount val="1"/>
                <c:pt idx="0">
                  <c:v>Zahraniční akcie a účasti</c:v>
                </c:pt>
              </c:strCache>
            </c:strRef>
          </c:tx>
          <c:spPr>
            <a:solidFill>
              <a:srgbClr val="92D050"/>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III.16'!$S$5:$S$19</c:f>
              <c:numCache>
                <c:formatCode>0.00</c:formatCode>
                <c:ptCount val="15"/>
                <c:pt idx="1">
                  <c:v>1.56</c:v>
                </c:pt>
                <c:pt idx="2">
                  <c:v>1.52</c:v>
                </c:pt>
                <c:pt idx="3">
                  <c:v>1.45</c:v>
                </c:pt>
                <c:pt idx="6">
                  <c:v>5.17</c:v>
                </c:pt>
                <c:pt idx="7">
                  <c:v>5.79</c:v>
                </c:pt>
                <c:pt idx="8">
                  <c:v>5.61</c:v>
                </c:pt>
                <c:pt idx="11">
                  <c:v>0.13</c:v>
                </c:pt>
                <c:pt idx="12">
                  <c:v>0.19</c:v>
                </c:pt>
                <c:pt idx="13">
                  <c:v>0.36</c:v>
                </c:pt>
              </c:numCache>
            </c:numRef>
          </c:val>
          <c:extLst>
            <c:ext xmlns:c16="http://schemas.microsoft.com/office/drawing/2014/chart" uri="{C3380CC4-5D6E-409C-BE32-E72D297353CC}">
              <c16:uniqueId val="{00000005-1FA5-4850-95BF-D13C3CC196B0}"/>
            </c:ext>
          </c:extLst>
        </c:ser>
        <c:ser>
          <c:idx val="6"/>
          <c:order val="6"/>
          <c:tx>
            <c:strRef>
              <c:f>'Graf III.16'!$T$4</c:f>
              <c:strCache>
                <c:ptCount val="1"/>
                <c:pt idx="0">
                  <c:v>Nemovitosti</c:v>
                </c:pt>
              </c:strCache>
            </c:strRef>
          </c:tx>
          <c:spPr>
            <a:solidFill>
              <a:srgbClr val="FADE14"/>
            </a:solidFill>
            <a:ln w="25400">
              <a:noFill/>
            </a:ln>
          </c:spPr>
          <c:invertIfNegative val="0"/>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III.16'!$T$5:$T$19</c:f>
              <c:numCache>
                <c:formatCode>0.00</c:formatCode>
                <c:ptCount val="15"/>
                <c:pt idx="1">
                  <c:v>0.15</c:v>
                </c:pt>
                <c:pt idx="2">
                  <c:v>0.15</c:v>
                </c:pt>
                <c:pt idx="3">
                  <c:v>0.16</c:v>
                </c:pt>
                <c:pt idx="6">
                  <c:v>2.7</c:v>
                </c:pt>
                <c:pt idx="7">
                  <c:v>2.39</c:v>
                </c:pt>
                <c:pt idx="8">
                  <c:v>2.69</c:v>
                </c:pt>
                <c:pt idx="11">
                  <c:v>7.0000000000000007E-2</c:v>
                </c:pt>
                <c:pt idx="12">
                  <c:v>7.0000000000000007E-2</c:v>
                </c:pt>
                <c:pt idx="13">
                  <c:v>0.06</c:v>
                </c:pt>
              </c:numCache>
            </c:numRef>
          </c:val>
          <c:extLst>
            <c:ext xmlns:c16="http://schemas.microsoft.com/office/drawing/2014/chart" uri="{C3380CC4-5D6E-409C-BE32-E72D297353CC}">
              <c16:uniqueId val="{00000006-1FA5-4850-95BF-D13C3CC196B0}"/>
            </c:ext>
          </c:extLst>
        </c:ser>
        <c:dLbls>
          <c:showLegendKey val="0"/>
          <c:showVal val="0"/>
          <c:showCatName val="0"/>
          <c:showSerName val="0"/>
          <c:showPercent val="0"/>
          <c:showBubbleSize val="0"/>
        </c:dLbls>
        <c:gapWidth val="20"/>
        <c:overlap val="100"/>
        <c:axId val="149020672"/>
        <c:axId val="149022592"/>
      </c:barChart>
      <c:lineChart>
        <c:grouping val="standard"/>
        <c:varyColors val="0"/>
        <c:ser>
          <c:idx val="7"/>
          <c:order val="7"/>
          <c:tx>
            <c:strRef>
              <c:f>'Graf III.16'!$U$4</c:f>
              <c:strCache>
                <c:ptCount val="1"/>
                <c:pt idx="0">
                  <c:v>Absolutní dopad (pr. osa)</c:v>
                </c:pt>
              </c:strCache>
            </c:strRef>
          </c:tx>
          <c:spPr>
            <a:ln>
              <a:solidFill>
                <a:sysClr val="windowText" lastClr="000000"/>
              </a:solidFill>
            </a:ln>
          </c:spPr>
          <c:marker>
            <c:symbol val="circle"/>
            <c:size val="5"/>
            <c:spPr>
              <a:solidFill>
                <a:schemeClr val="tx1"/>
              </a:solidFill>
              <a:ln>
                <a:solidFill>
                  <a:schemeClr val="tx1"/>
                </a:solidFill>
              </a:ln>
            </c:spPr>
          </c:marker>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III.16'!$U$5:$U$19</c:f>
              <c:numCache>
                <c:formatCode>0.00</c:formatCode>
                <c:ptCount val="15"/>
                <c:pt idx="1">
                  <c:v>30.89</c:v>
                </c:pt>
                <c:pt idx="2">
                  <c:v>31.22</c:v>
                </c:pt>
                <c:pt idx="3">
                  <c:v>29.22</c:v>
                </c:pt>
                <c:pt idx="6">
                  <c:v>42.13</c:v>
                </c:pt>
                <c:pt idx="7">
                  <c:v>51.03</c:v>
                </c:pt>
                <c:pt idx="8">
                  <c:v>52.32</c:v>
                </c:pt>
                <c:pt idx="11">
                  <c:v>20.98</c:v>
                </c:pt>
                <c:pt idx="12">
                  <c:v>20.14</c:v>
                </c:pt>
                <c:pt idx="13">
                  <c:v>20.309999999999999</c:v>
                </c:pt>
              </c:numCache>
            </c:numRef>
          </c:val>
          <c:smooth val="0"/>
          <c:extLst>
            <c:ext xmlns:c16="http://schemas.microsoft.com/office/drawing/2014/chart" uri="{C3380CC4-5D6E-409C-BE32-E72D297353CC}">
              <c16:uniqueId val="{00000007-1FA5-4850-95BF-D13C3CC196B0}"/>
            </c:ext>
          </c:extLst>
        </c:ser>
        <c:dLbls>
          <c:showLegendKey val="0"/>
          <c:showVal val="0"/>
          <c:showCatName val="0"/>
          <c:showSerName val="0"/>
          <c:showPercent val="0"/>
          <c:showBubbleSize val="0"/>
        </c:dLbls>
        <c:marker val="1"/>
        <c:smooth val="0"/>
        <c:axId val="149197952"/>
        <c:axId val="149024128"/>
      </c:lineChart>
      <c:catAx>
        <c:axId val="149020672"/>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9022592"/>
        <c:crosses val="autoZero"/>
        <c:auto val="1"/>
        <c:lblAlgn val="ctr"/>
        <c:lblOffset val="100"/>
        <c:tickLblSkip val="1"/>
        <c:noMultiLvlLbl val="0"/>
      </c:catAx>
      <c:valAx>
        <c:axId val="149022592"/>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020672"/>
        <c:crosses val="autoZero"/>
        <c:crossBetween val="between"/>
        <c:majorUnit val="2"/>
      </c:valAx>
      <c:valAx>
        <c:axId val="149024128"/>
        <c:scaling>
          <c:orientation val="minMax"/>
          <c:max val="60"/>
          <c:min val="0"/>
        </c:scaling>
        <c:delete val="0"/>
        <c:axPos val="r"/>
        <c:numFmt formatCode="0" sourceLinked="0"/>
        <c:majorTickMark val="out"/>
        <c:minorTickMark val="none"/>
        <c:tickLblPos val="nextTo"/>
        <c:spPr>
          <a:ln>
            <a:solidFill>
              <a:srgbClr val="000000"/>
            </a:solidFill>
          </a:ln>
        </c:spPr>
        <c:txPr>
          <a:bodyPr/>
          <a:lstStyle/>
          <a:p>
            <a:pPr>
              <a:defRPr sz="900">
                <a:latin typeface="Arial" panose="020B0604020202020204" pitchFamily="34" charset="0"/>
                <a:cs typeface="Arial" panose="020B0604020202020204" pitchFamily="34" charset="0"/>
              </a:defRPr>
            </a:pPr>
            <a:endParaRPr lang="cs-CZ"/>
          </a:p>
        </c:txPr>
        <c:crossAx val="149197952"/>
        <c:crosses val="max"/>
        <c:crossBetween val="between"/>
        <c:majorUnit val="10"/>
      </c:valAx>
      <c:catAx>
        <c:axId val="149197952"/>
        <c:scaling>
          <c:orientation val="minMax"/>
        </c:scaling>
        <c:delete val="1"/>
        <c:axPos val="b"/>
        <c:numFmt formatCode="General" sourceLinked="1"/>
        <c:majorTickMark val="out"/>
        <c:minorTickMark val="none"/>
        <c:tickLblPos val="nextTo"/>
        <c:crossAx val="149024128"/>
        <c:crosses val="autoZero"/>
        <c:auto val="1"/>
        <c:lblAlgn val="ctr"/>
        <c:lblOffset val="100"/>
        <c:noMultiLvlLbl val="0"/>
      </c:catAx>
      <c:spPr>
        <a:noFill/>
        <a:ln w="25400">
          <a:noFill/>
        </a:ln>
      </c:spPr>
    </c:plotArea>
    <c:legend>
      <c:legendPos val="b"/>
      <c:layout>
        <c:manualLayout>
          <c:xMode val="edge"/>
          <c:yMode val="edge"/>
          <c:x val="0"/>
          <c:y val="0.80008351703844693"/>
          <c:w val="0.95140300644237641"/>
          <c:h val="0.1943269831162773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3.1583464566929134E-2"/>
          <c:w val="0.85955977093772373"/>
          <c:h val="0.52352457509764427"/>
        </c:manualLayout>
      </c:layout>
      <c:barChart>
        <c:barDir val="col"/>
        <c:grouping val="stacked"/>
        <c:varyColors val="0"/>
        <c:ser>
          <c:idx val="0"/>
          <c:order val="0"/>
          <c:tx>
            <c:strRef>
              <c:f>'Graf III.16'!$N$3</c:f>
              <c:strCache>
                <c:ptCount val="1"/>
                <c:pt idx="0">
                  <c:v>Czech GBs</c:v>
                </c:pt>
              </c:strCache>
            </c:strRef>
          </c:tx>
          <c:spPr>
            <a:solidFill>
              <a:srgbClr val="4880C4"/>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III.16'!$N$5:$N$19</c:f>
              <c:numCache>
                <c:formatCode>0.00</c:formatCode>
                <c:ptCount val="15"/>
                <c:pt idx="1">
                  <c:v>1.44</c:v>
                </c:pt>
                <c:pt idx="2">
                  <c:v>1.27</c:v>
                </c:pt>
                <c:pt idx="3">
                  <c:v>1.21</c:v>
                </c:pt>
                <c:pt idx="6">
                  <c:v>0.28999999999999998</c:v>
                </c:pt>
                <c:pt idx="7">
                  <c:v>0.18</c:v>
                </c:pt>
                <c:pt idx="8">
                  <c:v>0.19</c:v>
                </c:pt>
                <c:pt idx="11">
                  <c:v>2.93</c:v>
                </c:pt>
                <c:pt idx="12">
                  <c:v>2.52</c:v>
                </c:pt>
                <c:pt idx="13">
                  <c:v>2.46</c:v>
                </c:pt>
              </c:numCache>
            </c:numRef>
          </c:val>
          <c:extLst>
            <c:ext xmlns:c16="http://schemas.microsoft.com/office/drawing/2014/chart" uri="{C3380CC4-5D6E-409C-BE32-E72D297353CC}">
              <c16:uniqueId val="{00000000-4851-446C-997E-2C50DA571AC2}"/>
            </c:ext>
          </c:extLst>
        </c:ser>
        <c:ser>
          <c:idx val="1"/>
          <c:order val="1"/>
          <c:tx>
            <c:strRef>
              <c:f>'Graf III.16'!$O$3</c:f>
              <c:strCache>
                <c:ptCount val="1"/>
                <c:pt idx="0">
                  <c:v>Foreign GBs</c:v>
                </c:pt>
              </c:strCache>
            </c:strRef>
          </c:tx>
          <c:spPr>
            <a:solidFill>
              <a:schemeClr val="accent5">
                <a:lumMod val="60000"/>
                <a:lumOff val="40000"/>
              </a:schemeClr>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III.16'!$O$5:$O$19</c:f>
              <c:numCache>
                <c:formatCode>0.00</c:formatCode>
                <c:ptCount val="15"/>
                <c:pt idx="1">
                  <c:v>0.51</c:v>
                </c:pt>
                <c:pt idx="2">
                  <c:v>0.41</c:v>
                </c:pt>
                <c:pt idx="3">
                  <c:v>0.33</c:v>
                </c:pt>
                <c:pt idx="6">
                  <c:v>0.43</c:v>
                </c:pt>
                <c:pt idx="7">
                  <c:v>0.18</c:v>
                </c:pt>
                <c:pt idx="8">
                  <c:v>0.12</c:v>
                </c:pt>
                <c:pt idx="11">
                  <c:v>0.52</c:v>
                </c:pt>
                <c:pt idx="12">
                  <c:v>0.46</c:v>
                </c:pt>
                <c:pt idx="13">
                  <c:v>0.46</c:v>
                </c:pt>
              </c:numCache>
            </c:numRef>
          </c:val>
          <c:extLst>
            <c:ext xmlns:c16="http://schemas.microsoft.com/office/drawing/2014/chart" uri="{C3380CC4-5D6E-409C-BE32-E72D297353CC}">
              <c16:uniqueId val="{00000001-4851-446C-997E-2C50DA571AC2}"/>
            </c:ext>
          </c:extLst>
        </c:ser>
        <c:ser>
          <c:idx val="2"/>
          <c:order val="2"/>
          <c:tx>
            <c:strRef>
              <c:f>'Graf III.16'!$P$3</c:f>
              <c:strCache>
                <c:ptCount val="1"/>
                <c:pt idx="0">
                  <c:v>Domestic CBs</c:v>
                </c:pt>
              </c:strCache>
            </c:strRef>
          </c:tx>
          <c:spPr>
            <a:solidFill>
              <a:schemeClr val="accent2"/>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III.16'!$P$5:$P$19</c:f>
              <c:numCache>
                <c:formatCode>0.00</c:formatCode>
                <c:ptCount val="15"/>
                <c:pt idx="1">
                  <c:v>0.82</c:v>
                </c:pt>
                <c:pt idx="2">
                  <c:v>0.86</c:v>
                </c:pt>
                <c:pt idx="3">
                  <c:v>0.75</c:v>
                </c:pt>
                <c:pt idx="6">
                  <c:v>0.25</c:v>
                </c:pt>
                <c:pt idx="7">
                  <c:v>0.35</c:v>
                </c:pt>
                <c:pt idx="8">
                  <c:v>0.28999999999999998</c:v>
                </c:pt>
                <c:pt idx="11">
                  <c:v>0.32</c:v>
                </c:pt>
                <c:pt idx="12">
                  <c:v>0.24</c:v>
                </c:pt>
                <c:pt idx="13">
                  <c:v>0.21</c:v>
                </c:pt>
              </c:numCache>
            </c:numRef>
          </c:val>
          <c:extLst>
            <c:ext xmlns:c16="http://schemas.microsoft.com/office/drawing/2014/chart" uri="{C3380CC4-5D6E-409C-BE32-E72D297353CC}">
              <c16:uniqueId val="{00000002-4851-446C-997E-2C50DA571AC2}"/>
            </c:ext>
          </c:extLst>
        </c:ser>
        <c:ser>
          <c:idx val="3"/>
          <c:order val="3"/>
          <c:tx>
            <c:strRef>
              <c:f>'Graf III.16'!$Q$3</c:f>
              <c:strCache>
                <c:ptCount val="1"/>
                <c:pt idx="0">
                  <c:v>Foreign CBs</c:v>
                </c:pt>
              </c:strCache>
            </c:strRef>
          </c:tx>
          <c:spPr>
            <a:solidFill>
              <a:schemeClr val="accent2">
                <a:lumMod val="40000"/>
                <a:lumOff val="60000"/>
              </a:schemeClr>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III.16'!$Q$5:$Q$19</c:f>
              <c:numCache>
                <c:formatCode>0.00</c:formatCode>
                <c:ptCount val="15"/>
                <c:pt idx="1">
                  <c:v>1.08</c:v>
                </c:pt>
                <c:pt idx="2">
                  <c:v>0.8</c:v>
                </c:pt>
                <c:pt idx="3">
                  <c:v>0.71</c:v>
                </c:pt>
                <c:pt idx="6">
                  <c:v>1.29</c:v>
                </c:pt>
                <c:pt idx="7">
                  <c:v>1.4</c:v>
                </c:pt>
                <c:pt idx="8">
                  <c:v>1.2</c:v>
                </c:pt>
                <c:pt idx="11">
                  <c:v>1.21</c:v>
                </c:pt>
                <c:pt idx="12">
                  <c:v>1.01</c:v>
                </c:pt>
                <c:pt idx="13">
                  <c:v>0.74</c:v>
                </c:pt>
              </c:numCache>
            </c:numRef>
          </c:val>
          <c:extLst>
            <c:ext xmlns:c16="http://schemas.microsoft.com/office/drawing/2014/chart" uri="{C3380CC4-5D6E-409C-BE32-E72D297353CC}">
              <c16:uniqueId val="{00000003-4851-446C-997E-2C50DA571AC2}"/>
            </c:ext>
          </c:extLst>
        </c:ser>
        <c:ser>
          <c:idx val="4"/>
          <c:order val="4"/>
          <c:tx>
            <c:strRef>
              <c:f>'Graf III.16'!$R$3</c:f>
              <c:strCache>
                <c:ptCount val="1"/>
                <c:pt idx="0">
                  <c:v>Domestic equity</c:v>
                </c:pt>
              </c:strCache>
            </c:strRef>
          </c:tx>
          <c:spPr>
            <a:solidFill>
              <a:schemeClr val="accent3">
                <a:lumMod val="75000"/>
              </a:schemeClr>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III.16'!$R$5:$R$19</c:f>
              <c:numCache>
                <c:formatCode>0.00</c:formatCode>
                <c:ptCount val="15"/>
                <c:pt idx="1">
                  <c:v>1.06</c:v>
                </c:pt>
                <c:pt idx="2">
                  <c:v>1.41</c:v>
                </c:pt>
                <c:pt idx="3">
                  <c:v>1.35</c:v>
                </c:pt>
                <c:pt idx="6">
                  <c:v>0.28999999999999998</c:v>
                </c:pt>
                <c:pt idx="7">
                  <c:v>0.28999999999999998</c:v>
                </c:pt>
                <c:pt idx="8">
                  <c:v>0.22</c:v>
                </c:pt>
                <c:pt idx="11">
                  <c:v>0.02</c:v>
                </c:pt>
                <c:pt idx="12">
                  <c:v>0.04</c:v>
                </c:pt>
                <c:pt idx="13">
                  <c:v>0.04</c:v>
                </c:pt>
              </c:numCache>
            </c:numRef>
          </c:val>
          <c:extLst>
            <c:ext xmlns:c16="http://schemas.microsoft.com/office/drawing/2014/chart" uri="{C3380CC4-5D6E-409C-BE32-E72D297353CC}">
              <c16:uniqueId val="{00000004-4851-446C-997E-2C50DA571AC2}"/>
            </c:ext>
          </c:extLst>
        </c:ser>
        <c:ser>
          <c:idx val="5"/>
          <c:order val="5"/>
          <c:tx>
            <c:strRef>
              <c:f>'Graf III.16'!$S$3</c:f>
              <c:strCache>
                <c:ptCount val="1"/>
                <c:pt idx="0">
                  <c:v>Foreign equity</c:v>
                </c:pt>
              </c:strCache>
            </c:strRef>
          </c:tx>
          <c:spPr>
            <a:solidFill>
              <a:srgbClr val="92D050"/>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III.16'!$S$5:$S$19</c:f>
              <c:numCache>
                <c:formatCode>0.00</c:formatCode>
                <c:ptCount val="15"/>
                <c:pt idx="1">
                  <c:v>1.56</c:v>
                </c:pt>
                <c:pt idx="2">
                  <c:v>1.52</c:v>
                </c:pt>
                <c:pt idx="3">
                  <c:v>1.45</c:v>
                </c:pt>
                <c:pt idx="6">
                  <c:v>5.17</c:v>
                </c:pt>
                <c:pt idx="7">
                  <c:v>5.79</c:v>
                </c:pt>
                <c:pt idx="8">
                  <c:v>5.61</c:v>
                </c:pt>
                <c:pt idx="11">
                  <c:v>0.13</c:v>
                </c:pt>
                <c:pt idx="12">
                  <c:v>0.19</c:v>
                </c:pt>
                <c:pt idx="13">
                  <c:v>0.36</c:v>
                </c:pt>
              </c:numCache>
            </c:numRef>
          </c:val>
          <c:extLst>
            <c:ext xmlns:c16="http://schemas.microsoft.com/office/drawing/2014/chart" uri="{C3380CC4-5D6E-409C-BE32-E72D297353CC}">
              <c16:uniqueId val="{00000005-4851-446C-997E-2C50DA571AC2}"/>
            </c:ext>
          </c:extLst>
        </c:ser>
        <c:ser>
          <c:idx val="6"/>
          <c:order val="6"/>
          <c:tx>
            <c:strRef>
              <c:f>'Graf III.16'!$T$3</c:f>
              <c:strCache>
                <c:ptCount val="1"/>
                <c:pt idx="0">
                  <c:v>Real estate</c:v>
                </c:pt>
              </c:strCache>
            </c:strRef>
          </c:tx>
          <c:spPr>
            <a:solidFill>
              <a:srgbClr val="FADE14"/>
            </a:solidFill>
            <a:ln w="25400">
              <a:noFill/>
            </a:ln>
          </c:spPr>
          <c:invertIfNegative val="0"/>
          <c:cat>
            <c:multiLvlStrRef>
              <c:f>'Graf III.16'!$J$5:$K$19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Insurance companies</c:v>
                  </c:pt>
                  <c:pt idx="5">
                    <c:v>Investment funds</c:v>
                  </c:pt>
                  <c:pt idx="10">
                    <c:v>Pension funds</c:v>
                  </c:pt>
                </c:lvl>
              </c:multiLvlStrCache>
            </c:multiLvlStrRef>
          </c:cat>
          <c:val>
            <c:numRef>
              <c:f>'Graf III.16'!$T$5:$T$19</c:f>
              <c:numCache>
                <c:formatCode>0.00</c:formatCode>
                <c:ptCount val="15"/>
                <c:pt idx="1">
                  <c:v>0.15</c:v>
                </c:pt>
                <c:pt idx="2">
                  <c:v>0.15</c:v>
                </c:pt>
                <c:pt idx="3">
                  <c:v>0.16</c:v>
                </c:pt>
                <c:pt idx="6">
                  <c:v>2.7</c:v>
                </c:pt>
                <c:pt idx="7">
                  <c:v>2.39</c:v>
                </c:pt>
                <c:pt idx="8">
                  <c:v>2.69</c:v>
                </c:pt>
                <c:pt idx="11">
                  <c:v>7.0000000000000007E-2</c:v>
                </c:pt>
                <c:pt idx="12">
                  <c:v>7.0000000000000007E-2</c:v>
                </c:pt>
                <c:pt idx="13">
                  <c:v>0.06</c:v>
                </c:pt>
              </c:numCache>
            </c:numRef>
          </c:val>
          <c:extLst>
            <c:ext xmlns:c16="http://schemas.microsoft.com/office/drawing/2014/chart" uri="{C3380CC4-5D6E-409C-BE32-E72D297353CC}">
              <c16:uniqueId val="{00000006-4851-446C-997E-2C50DA571AC2}"/>
            </c:ext>
          </c:extLst>
        </c:ser>
        <c:dLbls>
          <c:showLegendKey val="0"/>
          <c:showVal val="0"/>
          <c:showCatName val="0"/>
          <c:showSerName val="0"/>
          <c:showPercent val="0"/>
          <c:showBubbleSize val="0"/>
        </c:dLbls>
        <c:gapWidth val="20"/>
        <c:overlap val="100"/>
        <c:axId val="149522688"/>
        <c:axId val="149528960"/>
      </c:barChart>
      <c:lineChart>
        <c:grouping val="standard"/>
        <c:varyColors val="0"/>
        <c:ser>
          <c:idx val="7"/>
          <c:order val="7"/>
          <c:tx>
            <c:strRef>
              <c:f>'Graf III.16'!$U$3</c:f>
              <c:strCache>
                <c:ptCount val="1"/>
                <c:pt idx="0">
                  <c:v>Absolute impact (rhs)</c:v>
                </c:pt>
              </c:strCache>
            </c:strRef>
          </c:tx>
          <c:spPr>
            <a:ln>
              <a:solidFill>
                <a:sysClr val="windowText" lastClr="000000"/>
              </a:solidFill>
            </a:ln>
          </c:spPr>
          <c:marker>
            <c:symbol val="circle"/>
            <c:size val="6"/>
            <c:spPr>
              <a:solidFill>
                <a:schemeClr val="tx1"/>
              </a:solidFill>
              <a:ln>
                <a:noFill/>
              </a:ln>
            </c:spPr>
          </c:marker>
          <c:cat>
            <c:multiLvlStrRef>
              <c:f>'Graf III.16'!$L$5:$M$19</c:f>
              <c:multiLvlStrCache>
                <c:ptCount val="15"/>
                <c:lvl>
                  <c:pt idx="0">
                    <c:v> </c:v>
                  </c:pt>
                  <c:pt idx="1">
                    <c:v>12/16</c:v>
                  </c:pt>
                  <c:pt idx="2">
                    <c:v>12/17</c:v>
                  </c:pt>
                  <c:pt idx="3">
                    <c:v>12/18</c:v>
                  </c:pt>
                  <c:pt idx="4">
                    <c:v> </c:v>
                  </c:pt>
                  <c:pt idx="5">
                    <c:v> </c:v>
                  </c:pt>
                  <c:pt idx="6">
                    <c:v>12/16</c:v>
                  </c:pt>
                  <c:pt idx="7">
                    <c:v>12/17</c:v>
                  </c:pt>
                  <c:pt idx="8">
                    <c:v>12/18</c:v>
                  </c:pt>
                  <c:pt idx="9">
                    <c:v> </c:v>
                  </c:pt>
                  <c:pt idx="10">
                    <c:v> </c:v>
                  </c:pt>
                  <c:pt idx="11">
                    <c:v>12/16</c:v>
                  </c:pt>
                  <c:pt idx="12">
                    <c:v>12/17</c:v>
                  </c:pt>
                  <c:pt idx="13">
                    <c:v>12/18</c:v>
                  </c:pt>
                  <c:pt idx="14">
                    <c:v> </c:v>
                  </c:pt>
                </c:lvl>
                <c:lvl>
                  <c:pt idx="0">
                    <c:v>Pojišťovny</c:v>
                  </c:pt>
                  <c:pt idx="5">
                    <c:v>Invest. fondy</c:v>
                  </c:pt>
                  <c:pt idx="10">
                    <c:v>Penzijní fondy</c:v>
                  </c:pt>
                </c:lvl>
              </c:multiLvlStrCache>
            </c:multiLvlStrRef>
          </c:cat>
          <c:val>
            <c:numRef>
              <c:f>'Graf III.16'!$U$5:$U$19</c:f>
              <c:numCache>
                <c:formatCode>0.00</c:formatCode>
                <c:ptCount val="15"/>
                <c:pt idx="1">
                  <c:v>30.89</c:v>
                </c:pt>
                <c:pt idx="2">
                  <c:v>31.22</c:v>
                </c:pt>
                <c:pt idx="3">
                  <c:v>29.22</c:v>
                </c:pt>
                <c:pt idx="6">
                  <c:v>42.13</c:v>
                </c:pt>
                <c:pt idx="7">
                  <c:v>51.03</c:v>
                </c:pt>
                <c:pt idx="8">
                  <c:v>52.32</c:v>
                </c:pt>
                <c:pt idx="11">
                  <c:v>20.98</c:v>
                </c:pt>
                <c:pt idx="12">
                  <c:v>20.14</c:v>
                </c:pt>
                <c:pt idx="13">
                  <c:v>20.309999999999999</c:v>
                </c:pt>
              </c:numCache>
            </c:numRef>
          </c:val>
          <c:smooth val="0"/>
          <c:extLst>
            <c:ext xmlns:c16="http://schemas.microsoft.com/office/drawing/2014/chart" uri="{C3380CC4-5D6E-409C-BE32-E72D297353CC}">
              <c16:uniqueId val="{00000007-4851-446C-997E-2C50DA571AC2}"/>
            </c:ext>
          </c:extLst>
        </c:ser>
        <c:dLbls>
          <c:showLegendKey val="0"/>
          <c:showVal val="0"/>
          <c:showCatName val="0"/>
          <c:showSerName val="0"/>
          <c:showPercent val="0"/>
          <c:showBubbleSize val="0"/>
        </c:dLbls>
        <c:marker val="1"/>
        <c:smooth val="0"/>
        <c:axId val="149532032"/>
        <c:axId val="149530496"/>
      </c:lineChart>
      <c:catAx>
        <c:axId val="14952268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900">
                <a:latin typeface="Arial"/>
                <a:ea typeface="Arial"/>
                <a:cs typeface="Arial"/>
              </a:defRPr>
            </a:pPr>
            <a:endParaRPr lang="cs-CZ"/>
          </a:p>
        </c:txPr>
        <c:crossAx val="149528960"/>
        <c:crosses val="autoZero"/>
        <c:auto val="1"/>
        <c:lblAlgn val="ctr"/>
        <c:lblOffset val="100"/>
        <c:tickLblSkip val="1"/>
        <c:noMultiLvlLbl val="0"/>
      </c:catAx>
      <c:valAx>
        <c:axId val="149528960"/>
        <c:scaling>
          <c:orientation val="minMax"/>
          <c:max val="12"/>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522688"/>
        <c:crosses val="autoZero"/>
        <c:crossBetween val="between"/>
        <c:majorUnit val="2"/>
      </c:valAx>
      <c:valAx>
        <c:axId val="149530496"/>
        <c:scaling>
          <c:orientation val="minMax"/>
          <c:max val="60"/>
          <c:min val="0"/>
        </c:scaling>
        <c:delete val="0"/>
        <c:axPos val="r"/>
        <c:numFmt formatCode="0" sourceLinked="0"/>
        <c:majorTickMark val="out"/>
        <c:minorTickMark val="none"/>
        <c:tickLblPos val="nextTo"/>
        <c:spPr>
          <a:ln>
            <a:solidFill>
              <a:srgbClr val="000000"/>
            </a:solidFill>
          </a:ln>
        </c:spPr>
        <c:txPr>
          <a:bodyPr/>
          <a:lstStyle/>
          <a:p>
            <a:pPr>
              <a:defRPr sz="900">
                <a:latin typeface="Arial" panose="020B0604020202020204" pitchFamily="34" charset="0"/>
                <a:cs typeface="Arial" panose="020B0604020202020204" pitchFamily="34" charset="0"/>
              </a:defRPr>
            </a:pPr>
            <a:endParaRPr lang="cs-CZ"/>
          </a:p>
        </c:txPr>
        <c:crossAx val="149532032"/>
        <c:crosses val="max"/>
        <c:crossBetween val="between"/>
      </c:valAx>
      <c:catAx>
        <c:axId val="149532032"/>
        <c:scaling>
          <c:orientation val="minMax"/>
        </c:scaling>
        <c:delete val="1"/>
        <c:axPos val="b"/>
        <c:numFmt formatCode="General" sourceLinked="1"/>
        <c:majorTickMark val="out"/>
        <c:minorTickMark val="none"/>
        <c:tickLblPos val="nextTo"/>
        <c:crossAx val="149530496"/>
        <c:crosses val="autoZero"/>
        <c:auto val="1"/>
        <c:lblAlgn val="ctr"/>
        <c:lblOffset val="100"/>
        <c:noMultiLvlLbl val="0"/>
      </c:catAx>
      <c:spPr>
        <a:noFill/>
        <a:ln w="25400">
          <a:noFill/>
        </a:ln>
      </c:spPr>
    </c:plotArea>
    <c:legend>
      <c:legendPos val="b"/>
      <c:layout>
        <c:manualLayout>
          <c:xMode val="edge"/>
          <c:yMode val="edge"/>
          <c:x val="0"/>
          <c:y val="0.80008351703844693"/>
          <c:w val="0.95140300644237641"/>
          <c:h val="0.1943269831162773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4539607096302508E-2"/>
          <c:w val="0.86925141787346516"/>
          <c:h val="0.54341757296960802"/>
        </c:manualLayout>
      </c:layout>
      <c:barChart>
        <c:barDir val="col"/>
        <c:grouping val="stacked"/>
        <c:varyColors val="0"/>
        <c:ser>
          <c:idx val="1"/>
          <c:order val="0"/>
          <c:tx>
            <c:strRef>
              <c:f>'Graf III.17'!$P$4</c:f>
              <c:strCache>
                <c:ptCount val="1"/>
                <c:pt idx="0">
                  <c:v>Přijaté prostředky</c:v>
                </c:pt>
              </c:strCache>
            </c:strRef>
          </c:tx>
          <c:spPr>
            <a:solidFill>
              <a:srgbClr val="4880C4"/>
            </a:solidFill>
            <a:ln w="25400">
              <a:noFill/>
            </a:ln>
          </c:spPr>
          <c:invertIfNegative val="0"/>
          <c:cat>
            <c:multiLvlStrRef>
              <c:f>'Graf III.17'!$M$5:$O$37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Investiční fondy</c:v>
                  </c:pt>
                  <c:pt idx="16">
                    <c:v>   </c:v>
                  </c:pt>
                  <c:pt idx="17">
                    <c:v>Penzijní fondy</c:v>
                  </c:pt>
                </c:lvl>
              </c:multiLvlStrCache>
            </c:multiLvlStrRef>
          </c:cat>
          <c:val>
            <c:numRef>
              <c:f>'Graf III.17'!$P$5:$P$37</c:f>
              <c:numCache>
                <c:formatCode>0</c:formatCode>
                <c:ptCount val="33"/>
                <c:pt idx="0">
                  <c:v>9.139874976025105</c:v>
                </c:pt>
                <c:pt idx="1">
                  <c:v>8.6782826490759852</c:v>
                </c:pt>
                <c:pt idx="2">
                  <c:v>6.3136030041381241</c:v>
                </c:pt>
                <c:pt idx="3">
                  <c:v>7.5586885333331102</c:v>
                </c:pt>
                <c:pt idx="4">
                  <c:v>5.7920271945229276</c:v>
                </c:pt>
                <c:pt idx="5">
                  <c:v>6.1846654697616614</c:v>
                </c:pt>
                <c:pt idx="6">
                  <c:v>6.5643064647639218</c:v>
                </c:pt>
                <c:pt idx="7">
                  <c:v>7.1655048205435179</c:v>
                </c:pt>
                <c:pt idx="8">
                  <c:v>6.6967682400174491</c:v>
                </c:pt>
                <c:pt idx="9">
                  <c:v>6.9055934506947514</c:v>
                </c:pt>
                <c:pt idx="10">
                  <c:v>6.2102199199524044</c:v>
                </c:pt>
                <c:pt idx="11">
                  <c:v>8.6951292788838828</c:v>
                </c:pt>
                <c:pt idx="12">
                  <c:v>6.2015863581201609</c:v>
                </c:pt>
                <c:pt idx="13">
                  <c:v>5.5444911571075925</c:v>
                </c:pt>
                <c:pt idx="14">
                  <c:v>4.940802941227691</c:v>
                </c:pt>
                <c:pt idx="15">
                  <c:v>5.6609504307355101</c:v>
                </c:pt>
                <c:pt idx="16" formatCode="General">
                  <c:v>0</c:v>
                </c:pt>
                <c:pt idx="17">
                  <c:v>3.7726958880976538</c:v>
                </c:pt>
                <c:pt idx="18">
                  <c:v>3.6286087995532448</c:v>
                </c:pt>
                <c:pt idx="19">
                  <c:v>2.9712215870641838</c:v>
                </c:pt>
                <c:pt idx="20">
                  <c:v>4.0108834664806405</c:v>
                </c:pt>
                <c:pt idx="21">
                  <c:v>3.5366813042817213</c:v>
                </c:pt>
                <c:pt idx="22">
                  <c:v>3.3091817187837527</c:v>
                </c:pt>
                <c:pt idx="23">
                  <c:v>3.101607291747642</c:v>
                </c:pt>
                <c:pt idx="24">
                  <c:v>3.4253371903526015</c:v>
                </c:pt>
                <c:pt idx="25">
                  <c:v>3.377013079212452</c:v>
                </c:pt>
                <c:pt idx="26">
                  <c:v>3.1336798970438582</c:v>
                </c:pt>
                <c:pt idx="27">
                  <c:v>3.0662063545239744</c:v>
                </c:pt>
                <c:pt idx="28">
                  <c:v>3.3211854544290813</c:v>
                </c:pt>
                <c:pt idx="29">
                  <c:v>3.4086149587059764</c:v>
                </c:pt>
                <c:pt idx="30">
                  <c:v>3.2759217138373966</c:v>
                </c:pt>
                <c:pt idx="31">
                  <c:v>3.0848937792579099</c:v>
                </c:pt>
                <c:pt idx="32">
                  <c:v>3.3806498105210263</c:v>
                </c:pt>
              </c:numCache>
            </c:numRef>
          </c:val>
          <c:extLst>
            <c:ext xmlns:c16="http://schemas.microsoft.com/office/drawing/2014/chart" uri="{C3380CC4-5D6E-409C-BE32-E72D297353CC}">
              <c16:uniqueId val="{00000000-8089-4DD0-9AEF-F7BC5EBD1245}"/>
            </c:ext>
          </c:extLst>
        </c:ser>
        <c:ser>
          <c:idx val="2"/>
          <c:order val="1"/>
          <c:tx>
            <c:strRef>
              <c:f>'Graf III.17'!$Q$4</c:f>
              <c:strCache>
                <c:ptCount val="1"/>
                <c:pt idx="0">
                  <c:v>Vyplacené prostředky</c:v>
                </c:pt>
              </c:strCache>
            </c:strRef>
          </c:tx>
          <c:spPr>
            <a:solidFill>
              <a:srgbClr val="E96041"/>
            </a:solidFill>
            <a:ln w="25400">
              <a:noFill/>
            </a:ln>
          </c:spPr>
          <c:invertIfNegative val="0"/>
          <c:cat>
            <c:multiLvlStrRef>
              <c:f>'Graf III.17'!$M$5:$O$37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Investiční fondy</c:v>
                  </c:pt>
                  <c:pt idx="16">
                    <c:v>   </c:v>
                  </c:pt>
                  <c:pt idx="17">
                    <c:v>Penzijní fondy</c:v>
                  </c:pt>
                </c:lvl>
              </c:multiLvlStrCache>
            </c:multiLvlStrRef>
          </c:cat>
          <c:val>
            <c:numRef>
              <c:f>'Graf III.17'!$Q$5:$Q$37</c:f>
              <c:numCache>
                <c:formatCode>0</c:formatCode>
                <c:ptCount val="33"/>
                <c:pt idx="0">
                  <c:v>-5.1948471483369252</c:v>
                </c:pt>
                <c:pt idx="1">
                  <c:v>-4.736551768762677</c:v>
                </c:pt>
                <c:pt idx="2">
                  <c:v>-3.7749904738812026</c:v>
                </c:pt>
                <c:pt idx="3">
                  <c:v>-4.3053074447899506</c:v>
                </c:pt>
                <c:pt idx="4">
                  <c:v>-3.8827545410932709</c:v>
                </c:pt>
                <c:pt idx="5">
                  <c:v>-4.4514778081974393</c:v>
                </c:pt>
                <c:pt idx="6">
                  <c:v>-4.2953358598122007</c:v>
                </c:pt>
                <c:pt idx="7">
                  <c:v>-4.265650141109405</c:v>
                </c:pt>
                <c:pt idx="8">
                  <c:v>-4.1975080814783441</c:v>
                </c:pt>
                <c:pt idx="9">
                  <c:v>-4.5137466031127786</c:v>
                </c:pt>
                <c:pt idx="10">
                  <c:v>-4.4620528948178517</c:v>
                </c:pt>
                <c:pt idx="11">
                  <c:v>-6.0805405736065739</c:v>
                </c:pt>
                <c:pt idx="12">
                  <c:v>-4.5809307820487248</c:v>
                </c:pt>
                <c:pt idx="13">
                  <c:v>-4.6352450646261838</c:v>
                </c:pt>
                <c:pt idx="14">
                  <c:v>-3.700451154112367</c:v>
                </c:pt>
                <c:pt idx="15">
                  <c:v>-4.853814641288368</c:v>
                </c:pt>
                <c:pt idx="16" formatCode="General">
                  <c:v>0</c:v>
                </c:pt>
                <c:pt idx="17">
                  <c:v>-1.4937867210594773</c:v>
                </c:pt>
                <c:pt idx="18">
                  <c:v>-1.5763240923605031</c:v>
                </c:pt>
                <c:pt idx="19">
                  <c:v>-1.2498206043552469</c:v>
                </c:pt>
                <c:pt idx="20">
                  <c:v>-1.6036770505865987</c:v>
                </c:pt>
                <c:pt idx="21">
                  <c:v>-1.5633994182526989</c:v>
                </c:pt>
                <c:pt idx="22">
                  <c:v>-1.6967575765550007</c:v>
                </c:pt>
                <c:pt idx="23">
                  <c:v>-1.3576615243474801</c:v>
                </c:pt>
                <c:pt idx="24">
                  <c:v>-1.5831486525849561</c:v>
                </c:pt>
                <c:pt idx="25">
                  <c:v>-1.5401288289349639</c:v>
                </c:pt>
                <c:pt idx="26">
                  <c:v>-1.6707640916402964</c:v>
                </c:pt>
                <c:pt idx="27">
                  <c:v>-1.5776086553998869</c:v>
                </c:pt>
                <c:pt idx="28">
                  <c:v>-1.5278227620846447</c:v>
                </c:pt>
                <c:pt idx="29">
                  <c:v>-1.7430202990752577</c:v>
                </c:pt>
                <c:pt idx="30">
                  <c:v>-1.6360950244824195</c:v>
                </c:pt>
                <c:pt idx="31">
                  <c:v>-1.4771006155187834</c:v>
                </c:pt>
                <c:pt idx="32">
                  <c:v>-1.3152502154475092</c:v>
                </c:pt>
              </c:numCache>
            </c:numRef>
          </c:val>
          <c:extLst>
            <c:ext xmlns:c16="http://schemas.microsoft.com/office/drawing/2014/chart" uri="{C3380CC4-5D6E-409C-BE32-E72D297353CC}">
              <c16:uniqueId val="{00000001-8089-4DD0-9AEF-F7BC5EBD1245}"/>
            </c:ext>
          </c:extLst>
        </c:ser>
        <c:ser>
          <c:idx val="3"/>
          <c:order val="2"/>
          <c:tx>
            <c:strRef>
              <c:f>'Graf III.17'!$R$4</c:f>
              <c:strCache>
                <c:ptCount val="1"/>
                <c:pt idx="0">
                  <c:v>Změna ceny aktiv a ostatní vlivy</c:v>
                </c:pt>
              </c:strCache>
            </c:strRef>
          </c:tx>
          <c:spPr>
            <a:solidFill>
              <a:srgbClr val="00A43D"/>
            </a:solidFill>
            <a:ln w="25400">
              <a:noFill/>
            </a:ln>
          </c:spPr>
          <c:invertIfNegative val="0"/>
          <c:cat>
            <c:multiLvlStrRef>
              <c:f>'Graf III.17'!$M$5:$O$37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Investiční fondy</c:v>
                  </c:pt>
                  <c:pt idx="16">
                    <c:v>   </c:v>
                  </c:pt>
                  <c:pt idx="17">
                    <c:v>Penzijní fondy</c:v>
                  </c:pt>
                </c:lvl>
              </c:multiLvlStrCache>
            </c:multiLvlStrRef>
          </c:cat>
          <c:val>
            <c:numRef>
              <c:f>'Graf III.17'!$R$5:$R$37</c:f>
              <c:numCache>
                <c:formatCode>0</c:formatCode>
                <c:ptCount val="33"/>
                <c:pt idx="0">
                  <c:v>1.366762113194842</c:v>
                </c:pt>
                <c:pt idx="1">
                  <c:v>0.56070002687650011</c:v>
                </c:pt>
                <c:pt idx="2">
                  <c:v>-1.9794524673082921</c:v>
                </c:pt>
                <c:pt idx="3">
                  <c:v>0.83690224323854068</c:v>
                </c:pt>
                <c:pt idx="4">
                  <c:v>0.70762630361514534</c:v>
                </c:pt>
                <c:pt idx="5">
                  <c:v>2.2428160037154967</c:v>
                </c:pt>
                <c:pt idx="6">
                  <c:v>3.1804759935588915</c:v>
                </c:pt>
                <c:pt idx="7">
                  <c:v>2.3719081751708329</c:v>
                </c:pt>
                <c:pt idx="8">
                  <c:v>3.9139268144349266</c:v>
                </c:pt>
                <c:pt idx="9">
                  <c:v>-0.48918880093483597</c:v>
                </c:pt>
                <c:pt idx="10">
                  <c:v>3.0495345176913551</c:v>
                </c:pt>
                <c:pt idx="11">
                  <c:v>1.5666566237312167</c:v>
                </c:pt>
                <c:pt idx="12">
                  <c:v>0.29453833141100028</c:v>
                </c:pt>
                <c:pt idx="13">
                  <c:v>2.5670876490671901</c:v>
                </c:pt>
                <c:pt idx="14">
                  <c:v>0.64577351655145998</c:v>
                </c:pt>
                <c:pt idx="15">
                  <c:v>-2.2189436298710135</c:v>
                </c:pt>
                <c:pt idx="16" formatCode="General">
                  <c:v>0</c:v>
                </c:pt>
                <c:pt idx="17">
                  <c:v>0.90177237856594539</c:v>
                </c:pt>
                <c:pt idx="18">
                  <c:v>-1.2784989898744719</c:v>
                </c:pt>
                <c:pt idx="19">
                  <c:v>1.0859799917303576</c:v>
                </c:pt>
                <c:pt idx="20">
                  <c:v>0.21984351184534209</c:v>
                </c:pt>
                <c:pt idx="21">
                  <c:v>-9.2600140128966016E-2</c:v>
                </c:pt>
                <c:pt idx="22">
                  <c:v>0.33295013379970062</c:v>
                </c:pt>
                <c:pt idx="23">
                  <c:v>-0.20595165048227479</c:v>
                </c:pt>
                <c:pt idx="24">
                  <c:v>0.22164102025520371</c:v>
                </c:pt>
                <c:pt idx="25">
                  <c:v>3.0732424830436593</c:v>
                </c:pt>
                <c:pt idx="26">
                  <c:v>3.54669084620163</c:v>
                </c:pt>
                <c:pt idx="27">
                  <c:v>-0.4486318646708588</c:v>
                </c:pt>
                <c:pt idx="28">
                  <c:v>-2.7943367960916201</c:v>
                </c:pt>
                <c:pt idx="29">
                  <c:v>1.1557415766524504</c:v>
                </c:pt>
                <c:pt idx="30">
                  <c:v>-0.48161939936089981</c:v>
                </c:pt>
                <c:pt idx="31">
                  <c:v>-0.8804534053548162</c:v>
                </c:pt>
                <c:pt idx="32">
                  <c:v>-1.3803049737387147</c:v>
                </c:pt>
              </c:numCache>
            </c:numRef>
          </c:val>
          <c:extLst>
            <c:ext xmlns:c16="http://schemas.microsoft.com/office/drawing/2014/chart" uri="{C3380CC4-5D6E-409C-BE32-E72D297353CC}">
              <c16:uniqueId val="{00000002-8089-4DD0-9AEF-F7BC5EBD1245}"/>
            </c:ext>
          </c:extLst>
        </c:ser>
        <c:dLbls>
          <c:showLegendKey val="0"/>
          <c:showVal val="0"/>
          <c:showCatName val="0"/>
          <c:showSerName val="0"/>
          <c:showPercent val="0"/>
          <c:showBubbleSize val="0"/>
        </c:dLbls>
        <c:gapWidth val="80"/>
        <c:overlap val="100"/>
        <c:axId val="149235968"/>
        <c:axId val="149241856"/>
      </c:barChart>
      <c:lineChart>
        <c:grouping val="standard"/>
        <c:varyColors val="0"/>
        <c:ser>
          <c:idx val="4"/>
          <c:order val="3"/>
          <c:tx>
            <c:strRef>
              <c:f>'Graf III.17'!$S$4</c:f>
              <c:strCache>
                <c:ptCount val="1"/>
                <c:pt idx="0">
                  <c:v>Změna hodnoty aktiv celkem</c:v>
                </c:pt>
              </c:strCache>
            </c:strRef>
          </c:tx>
          <c:spPr>
            <a:ln w="25400">
              <a:solidFill>
                <a:sysClr val="windowText" lastClr="000000"/>
              </a:solidFill>
              <a:prstDash val="solid"/>
            </a:ln>
          </c:spPr>
          <c:marker>
            <c:symbol val="none"/>
          </c:marker>
          <c:cat>
            <c:multiLvlStrRef>
              <c:f>'Graf III.17'!$M$5:$O$37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Investiční fondy</c:v>
                  </c:pt>
                  <c:pt idx="16">
                    <c:v>   </c:v>
                  </c:pt>
                  <c:pt idx="17">
                    <c:v>Penzijní fondy</c:v>
                  </c:pt>
                </c:lvl>
              </c:multiLvlStrCache>
            </c:multiLvlStrRef>
          </c:cat>
          <c:val>
            <c:numRef>
              <c:f>'Graf III.17'!$S$5:$S$37</c:f>
              <c:numCache>
                <c:formatCode>0</c:formatCode>
                <c:ptCount val="33"/>
                <c:pt idx="0">
                  <c:v>5.3117899408830231</c:v>
                </c:pt>
                <c:pt idx="1">
                  <c:v>4.5024309071898099</c:v>
                </c:pt>
                <c:pt idx="2">
                  <c:v>0.5591600629486293</c:v>
                </c:pt>
                <c:pt idx="3">
                  <c:v>4.0902833317817002</c:v>
                </c:pt>
                <c:pt idx="4">
                  <c:v>2.6168989570448016</c:v>
                </c:pt>
                <c:pt idx="5">
                  <c:v>3.9760036652797184</c:v>
                </c:pt>
                <c:pt idx="6">
                  <c:v>5.4494465985106126</c:v>
                </c:pt>
                <c:pt idx="7">
                  <c:v>5.2717628546049466</c:v>
                </c:pt>
                <c:pt idx="8">
                  <c:v>6.4131869729740316</c:v>
                </c:pt>
                <c:pt idx="9">
                  <c:v>1.9026580466471372</c:v>
                </c:pt>
                <c:pt idx="10">
                  <c:v>4.7977015428259069</c:v>
                </c:pt>
                <c:pt idx="11">
                  <c:v>4.1812453290085259</c:v>
                </c:pt>
                <c:pt idx="12">
                  <c:v>1.9151939074824362</c:v>
                </c:pt>
                <c:pt idx="13">
                  <c:v>3.4763337415485984</c:v>
                </c:pt>
                <c:pt idx="14">
                  <c:v>1.886125303666784</c:v>
                </c:pt>
                <c:pt idx="15">
                  <c:v>-1.4118078404238708</c:v>
                </c:pt>
                <c:pt idx="17">
                  <c:v>3.1806815456041222</c:v>
                </c:pt>
                <c:pt idx="18">
                  <c:v>0.77378571731827028</c:v>
                </c:pt>
                <c:pt idx="19">
                  <c:v>2.8073809744392948</c:v>
                </c:pt>
                <c:pt idx="20">
                  <c:v>2.6270499277393839</c:v>
                </c:pt>
                <c:pt idx="21">
                  <c:v>1.880681745900056</c:v>
                </c:pt>
                <c:pt idx="22">
                  <c:v>1.9453742760284527</c:v>
                </c:pt>
                <c:pt idx="23">
                  <c:v>1.5379941169178872</c:v>
                </c:pt>
                <c:pt idx="24">
                  <c:v>2.063829558022849</c:v>
                </c:pt>
                <c:pt idx="25">
                  <c:v>4.9101267333211478</c:v>
                </c:pt>
                <c:pt idx="26">
                  <c:v>5.0096066516051918</c:v>
                </c:pt>
                <c:pt idx="27">
                  <c:v>1.0399658344532285</c:v>
                </c:pt>
                <c:pt idx="28">
                  <c:v>-1.000974103747184</c:v>
                </c:pt>
                <c:pt idx="29">
                  <c:v>2.8213362362831691</c:v>
                </c:pt>
                <c:pt idx="30">
                  <c:v>1.1582072899940767</c:v>
                </c:pt>
                <c:pt idx="31">
                  <c:v>0.7273397583843102</c:v>
                </c:pt>
                <c:pt idx="32">
                  <c:v>0.68509462133480226</c:v>
                </c:pt>
              </c:numCache>
            </c:numRef>
          </c:val>
          <c:smooth val="0"/>
          <c:extLst>
            <c:ext xmlns:c16="http://schemas.microsoft.com/office/drawing/2014/chart" uri="{C3380CC4-5D6E-409C-BE32-E72D297353CC}">
              <c16:uniqueId val="{00000003-8089-4DD0-9AEF-F7BC5EBD1245}"/>
            </c:ext>
          </c:extLst>
        </c:ser>
        <c:ser>
          <c:idx val="0"/>
          <c:order val="4"/>
          <c:tx>
            <c:strRef>
              <c:f>'Graf III.17'!$T$4</c:f>
              <c:strCache>
                <c:ptCount val="1"/>
                <c:pt idx="0">
                  <c:v>Rozdíl přijatých a vyplacených prostředků</c:v>
                </c:pt>
              </c:strCache>
            </c:strRef>
          </c:tx>
          <c:spPr>
            <a:ln w="25400">
              <a:solidFill>
                <a:schemeClr val="tx1"/>
              </a:solidFill>
              <a:prstDash val="sysDash"/>
            </a:ln>
          </c:spPr>
          <c:marker>
            <c:symbol val="none"/>
          </c:marker>
          <c:cat>
            <c:multiLvlStrRef>
              <c:f>'Graf III.17'!$M$5:$O$37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Investiční fondy</c:v>
                  </c:pt>
                  <c:pt idx="16">
                    <c:v>   </c:v>
                  </c:pt>
                  <c:pt idx="17">
                    <c:v>Penzijní fondy</c:v>
                  </c:pt>
                </c:lvl>
              </c:multiLvlStrCache>
            </c:multiLvlStrRef>
          </c:cat>
          <c:val>
            <c:numRef>
              <c:f>'Graf III.17'!$T$5:$T$37</c:f>
              <c:numCache>
                <c:formatCode>0</c:formatCode>
                <c:ptCount val="33"/>
                <c:pt idx="0">
                  <c:v>3.9450278276881798</c:v>
                </c:pt>
                <c:pt idx="1">
                  <c:v>3.9417308803133082</c:v>
                </c:pt>
                <c:pt idx="2">
                  <c:v>2.5386125302569216</c:v>
                </c:pt>
                <c:pt idx="3">
                  <c:v>3.2533810885431595</c:v>
                </c:pt>
                <c:pt idx="4">
                  <c:v>1.9092726534296567</c:v>
                </c:pt>
                <c:pt idx="5">
                  <c:v>1.7331876615642221</c:v>
                </c:pt>
                <c:pt idx="6">
                  <c:v>2.2689706049517211</c:v>
                </c:pt>
                <c:pt idx="7">
                  <c:v>2.8998546794341129</c:v>
                </c:pt>
                <c:pt idx="8">
                  <c:v>2.499260158539105</c:v>
                </c:pt>
                <c:pt idx="9">
                  <c:v>2.3918468475819727</c:v>
                </c:pt>
                <c:pt idx="10">
                  <c:v>1.7481670251345527</c:v>
                </c:pt>
                <c:pt idx="11">
                  <c:v>2.6145887052773089</c:v>
                </c:pt>
                <c:pt idx="12">
                  <c:v>1.6206555760714361</c:v>
                </c:pt>
                <c:pt idx="13">
                  <c:v>0.90924609248140875</c:v>
                </c:pt>
                <c:pt idx="14">
                  <c:v>1.240351787115324</c:v>
                </c:pt>
                <c:pt idx="15">
                  <c:v>0.80713578944714204</c:v>
                </c:pt>
                <c:pt idx="17">
                  <c:v>2.2789091670381767</c:v>
                </c:pt>
                <c:pt idx="18">
                  <c:v>2.0522847071927419</c:v>
                </c:pt>
                <c:pt idx="19">
                  <c:v>1.7214009827089369</c:v>
                </c:pt>
                <c:pt idx="20">
                  <c:v>2.4072064158940418</c:v>
                </c:pt>
                <c:pt idx="21">
                  <c:v>1.9732818860290224</c:v>
                </c:pt>
                <c:pt idx="22">
                  <c:v>1.612424142228752</c:v>
                </c:pt>
                <c:pt idx="23">
                  <c:v>1.7439457674001619</c:v>
                </c:pt>
                <c:pt idx="24">
                  <c:v>1.8421885377676455</c:v>
                </c:pt>
                <c:pt idx="25">
                  <c:v>1.836884250277488</c:v>
                </c:pt>
                <c:pt idx="26">
                  <c:v>1.4629158054035618</c:v>
                </c:pt>
                <c:pt idx="27">
                  <c:v>1.4885976991240875</c:v>
                </c:pt>
                <c:pt idx="28">
                  <c:v>1.7933626923444366</c:v>
                </c:pt>
                <c:pt idx="29">
                  <c:v>1.6655946596307187</c:v>
                </c:pt>
                <c:pt idx="30">
                  <c:v>1.6398266893549771</c:v>
                </c:pt>
                <c:pt idx="31">
                  <c:v>1.6077931637391265</c:v>
                </c:pt>
                <c:pt idx="32">
                  <c:v>2.0653995950735169</c:v>
                </c:pt>
              </c:numCache>
            </c:numRef>
          </c:val>
          <c:smooth val="0"/>
          <c:extLst>
            <c:ext xmlns:c16="http://schemas.microsoft.com/office/drawing/2014/chart" uri="{C3380CC4-5D6E-409C-BE32-E72D297353CC}">
              <c16:uniqueId val="{00000004-8089-4DD0-9AEF-F7BC5EBD1245}"/>
            </c:ext>
          </c:extLst>
        </c:ser>
        <c:dLbls>
          <c:showLegendKey val="0"/>
          <c:showVal val="0"/>
          <c:showCatName val="0"/>
          <c:showSerName val="0"/>
          <c:showPercent val="0"/>
          <c:showBubbleSize val="0"/>
        </c:dLbls>
        <c:marker val="1"/>
        <c:smooth val="0"/>
        <c:axId val="149235968"/>
        <c:axId val="149241856"/>
      </c:lineChart>
      <c:catAx>
        <c:axId val="14923596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241856"/>
        <c:crosses val="autoZero"/>
        <c:auto val="1"/>
        <c:lblAlgn val="ctr"/>
        <c:lblOffset val="100"/>
        <c:noMultiLvlLbl val="0"/>
      </c:catAx>
      <c:valAx>
        <c:axId val="149241856"/>
        <c:scaling>
          <c:orientation val="minMax"/>
          <c:max val="12"/>
          <c:min val="-8"/>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235968"/>
        <c:crosses val="autoZero"/>
        <c:crossBetween val="between"/>
        <c:majorUnit val="4"/>
      </c:valAx>
      <c:spPr>
        <a:noFill/>
        <a:ln w="25400">
          <a:noFill/>
        </a:ln>
      </c:spPr>
    </c:plotArea>
    <c:legend>
      <c:legendPos val="b"/>
      <c:layout>
        <c:manualLayout>
          <c:xMode val="edge"/>
          <c:yMode val="edge"/>
          <c:x val="0"/>
          <c:y val="0.77864548501430519"/>
          <c:w val="0.81141869941082545"/>
          <c:h val="0.2213545149856948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61285171521392"/>
          <c:y val="2.7095174773020765E-2"/>
          <c:w val="0.64590826496338305"/>
          <c:h val="0.70068121963031693"/>
        </c:manualLayout>
      </c:layout>
      <c:barChart>
        <c:barDir val="bar"/>
        <c:grouping val="stacked"/>
        <c:varyColors val="0"/>
        <c:ser>
          <c:idx val="0"/>
          <c:order val="0"/>
          <c:tx>
            <c:strRef>
              <c:f>'Graf III.1'!$M$4</c:f>
              <c:strCache>
                <c:ptCount val="1"/>
                <c:pt idx="0">
                  <c:v>Average year-on-year change 2014–2018</c:v>
                </c:pt>
              </c:strCache>
            </c:strRef>
          </c:tx>
          <c:spPr>
            <a:solidFill>
              <a:schemeClr val="bg1">
                <a:lumMod val="85000"/>
              </a:schemeClr>
            </a:solidFill>
            <a:ln w="15875">
              <a:solidFill>
                <a:sysClr val="windowText" lastClr="000000"/>
              </a:solidFill>
            </a:ln>
          </c:spPr>
          <c:invertIfNegative val="0"/>
          <c:cat>
            <c:strRef>
              <c:f>'Graf III.1'!$I$6:$I$11</c:f>
              <c:strCache>
                <c:ptCount val="5"/>
                <c:pt idx="0">
                  <c:v>NFCELs</c:v>
                </c:pt>
                <c:pt idx="1">
                  <c:v>Investment funds</c:v>
                </c:pt>
                <c:pt idx="2">
                  <c:v>Pension funds</c:v>
                </c:pt>
                <c:pt idx="3">
                  <c:v>Insurance companies</c:v>
                </c:pt>
                <c:pt idx="4">
                  <c:v>Banks</c:v>
                </c:pt>
              </c:strCache>
            </c:strRef>
          </c:cat>
          <c:val>
            <c:numRef>
              <c:f>'Graf III.1'!$M$6:$M$10</c:f>
              <c:numCache>
                <c:formatCode>0.00</c:formatCode>
                <c:ptCount val="5"/>
                <c:pt idx="0">
                  <c:v>4.7308847014286837</c:v>
                </c:pt>
                <c:pt idx="1">
                  <c:v>8.5231652250571379</c:v>
                </c:pt>
                <c:pt idx="2">
                  <c:v>14.839691697822644</c:v>
                </c:pt>
                <c:pt idx="3">
                  <c:v>1.6095046544168268</c:v>
                </c:pt>
                <c:pt idx="4">
                  <c:v>8.2159955903258197</c:v>
                </c:pt>
              </c:numCache>
            </c:numRef>
          </c:val>
          <c:extLst>
            <c:ext xmlns:c16="http://schemas.microsoft.com/office/drawing/2014/chart" uri="{C3380CC4-5D6E-409C-BE32-E72D297353CC}">
              <c16:uniqueId val="{00000000-7966-46DD-A255-3798BE0CC9A0}"/>
            </c:ext>
          </c:extLst>
        </c:ser>
        <c:dLbls>
          <c:showLegendKey val="0"/>
          <c:showVal val="0"/>
          <c:showCatName val="0"/>
          <c:showSerName val="0"/>
          <c:showPercent val="0"/>
          <c:showBubbleSize val="0"/>
        </c:dLbls>
        <c:gapWidth val="57"/>
        <c:overlap val="100"/>
        <c:axId val="141572736"/>
        <c:axId val="141582720"/>
      </c:barChart>
      <c:barChart>
        <c:barDir val="bar"/>
        <c:grouping val="clustered"/>
        <c:varyColors val="0"/>
        <c:ser>
          <c:idx val="3"/>
          <c:order val="1"/>
          <c:tx>
            <c:strRef>
              <c:f>'Graf III.1'!$K$4</c:f>
              <c:strCache>
                <c:ptCount val="1"/>
                <c:pt idx="0">
                  <c:v>Year-on-year change 2018 Q4</c:v>
                </c:pt>
              </c:strCache>
            </c:strRef>
          </c:tx>
          <c:spPr>
            <a:solidFill>
              <a:srgbClr val="E96041"/>
            </a:solidFill>
            <a:ln w="25400">
              <a:noFill/>
            </a:ln>
          </c:spPr>
          <c:invertIfNegative val="0"/>
          <c:cat>
            <c:strRef>
              <c:f>'Graf III.1'!$J$6:$J$10</c:f>
              <c:strCache>
                <c:ptCount val="5"/>
                <c:pt idx="0">
                  <c:v>NPFA</c:v>
                </c:pt>
                <c:pt idx="1">
                  <c:v>Investiční fondy</c:v>
                </c:pt>
                <c:pt idx="2">
                  <c:v>Penzijní fondy</c:v>
                </c:pt>
                <c:pt idx="3">
                  <c:v>Pojišťovny</c:v>
                </c:pt>
                <c:pt idx="4">
                  <c:v>Banky</c:v>
                </c:pt>
              </c:strCache>
            </c:strRef>
          </c:cat>
          <c:val>
            <c:numRef>
              <c:f>'Graf III.1'!$K$6:$K$10</c:f>
              <c:numCache>
                <c:formatCode>0.00</c:formatCode>
                <c:ptCount val="5"/>
                <c:pt idx="0">
                  <c:v>3.5416677081584913</c:v>
                </c:pt>
                <c:pt idx="1">
                  <c:v>5.5952469306895125</c:v>
                </c:pt>
                <c:pt idx="2">
                  <c:v>4.9877367516991233</c:v>
                </c:pt>
                <c:pt idx="3">
                  <c:v>1.5368666402029163</c:v>
                </c:pt>
                <c:pt idx="4">
                  <c:v>3.9004757936431655</c:v>
                </c:pt>
              </c:numCache>
            </c:numRef>
          </c:val>
          <c:extLst>
            <c:ext xmlns:c16="http://schemas.microsoft.com/office/drawing/2014/chart" uri="{C3380CC4-5D6E-409C-BE32-E72D297353CC}">
              <c16:uniqueId val="{00000001-7966-46DD-A255-3798BE0CC9A0}"/>
            </c:ext>
          </c:extLst>
        </c:ser>
        <c:ser>
          <c:idx val="2"/>
          <c:order val="2"/>
          <c:tx>
            <c:strRef>
              <c:f>'Graf III.1'!$L$4</c:f>
              <c:strCache>
                <c:ptCount val="1"/>
                <c:pt idx="0">
                  <c:v>Year-on-year change 2017 Q4</c:v>
                </c:pt>
              </c:strCache>
            </c:strRef>
          </c:tx>
          <c:spPr>
            <a:solidFill>
              <a:srgbClr val="00A43D"/>
            </a:solidFill>
            <a:ln w="25400">
              <a:noFill/>
            </a:ln>
          </c:spPr>
          <c:invertIfNegative val="0"/>
          <c:cat>
            <c:strRef>
              <c:f>'Graf III.1'!$J$6:$J$10</c:f>
              <c:strCache>
                <c:ptCount val="5"/>
                <c:pt idx="0">
                  <c:v>NPFA</c:v>
                </c:pt>
                <c:pt idx="1">
                  <c:v>Investiční fondy</c:v>
                </c:pt>
                <c:pt idx="2">
                  <c:v>Penzijní fondy</c:v>
                </c:pt>
                <c:pt idx="3">
                  <c:v>Pojišťovny</c:v>
                </c:pt>
                <c:pt idx="4">
                  <c:v>Banky</c:v>
                </c:pt>
              </c:strCache>
            </c:strRef>
          </c:cat>
          <c:val>
            <c:numRef>
              <c:f>'Graf III.1'!$L$6:$L$10</c:f>
              <c:numCache>
                <c:formatCode>0.00</c:formatCode>
                <c:ptCount val="5"/>
                <c:pt idx="0">
                  <c:v>7.5548057484853492</c:v>
                </c:pt>
                <c:pt idx="1">
                  <c:v>10.764526984963553</c:v>
                </c:pt>
                <c:pt idx="2">
                  <c:v>20.132637961401102</c:v>
                </c:pt>
                <c:pt idx="3">
                  <c:v>3.8881954529640828</c:v>
                </c:pt>
                <c:pt idx="4">
                  <c:v>17.555595366053069</c:v>
                </c:pt>
              </c:numCache>
            </c:numRef>
          </c:val>
          <c:extLst>
            <c:ext xmlns:c16="http://schemas.microsoft.com/office/drawing/2014/chart" uri="{C3380CC4-5D6E-409C-BE32-E72D297353CC}">
              <c16:uniqueId val="{00000002-7966-46DD-A255-3798BE0CC9A0}"/>
            </c:ext>
          </c:extLst>
        </c:ser>
        <c:dLbls>
          <c:showLegendKey val="0"/>
          <c:showVal val="0"/>
          <c:showCatName val="0"/>
          <c:showSerName val="0"/>
          <c:showPercent val="0"/>
          <c:showBubbleSize val="0"/>
        </c:dLbls>
        <c:gapWidth val="250"/>
        <c:axId val="141584256"/>
        <c:axId val="141585792"/>
      </c:barChart>
      <c:catAx>
        <c:axId val="141572736"/>
        <c:scaling>
          <c:orientation val="minMax"/>
        </c:scaling>
        <c:delete val="0"/>
        <c:axPos val="l"/>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1582720"/>
        <c:crosses val="autoZero"/>
        <c:auto val="1"/>
        <c:lblAlgn val="ctr"/>
        <c:lblOffset val="100"/>
        <c:noMultiLvlLbl val="0"/>
      </c:catAx>
      <c:valAx>
        <c:axId val="141582720"/>
        <c:scaling>
          <c:orientation val="minMax"/>
          <c:max val="20"/>
          <c:min val="-10"/>
        </c:scaling>
        <c:delete val="0"/>
        <c:axPos val="b"/>
        <c:numFmt formatCode="0" sourceLinked="0"/>
        <c:majorTickMark val="none"/>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572736"/>
        <c:crosses val="autoZero"/>
        <c:crossBetween val="between"/>
        <c:minorUnit val="10"/>
      </c:valAx>
      <c:catAx>
        <c:axId val="141584256"/>
        <c:scaling>
          <c:orientation val="minMax"/>
        </c:scaling>
        <c:delete val="1"/>
        <c:axPos val="l"/>
        <c:numFmt formatCode="General" sourceLinked="1"/>
        <c:majorTickMark val="out"/>
        <c:minorTickMark val="none"/>
        <c:tickLblPos val="nextTo"/>
        <c:crossAx val="141585792"/>
        <c:crosses val="autoZero"/>
        <c:auto val="1"/>
        <c:lblAlgn val="ctr"/>
        <c:lblOffset val="100"/>
        <c:noMultiLvlLbl val="0"/>
      </c:catAx>
      <c:valAx>
        <c:axId val="141585792"/>
        <c:scaling>
          <c:orientation val="minMax"/>
        </c:scaling>
        <c:delete val="1"/>
        <c:axPos val="t"/>
        <c:numFmt formatCode="0.00" sourceLinked="1"/>
        <c:majorTickMark val="out"/>
        <c:minorTickMark val="none"/>
        <c:tickLblPos val="nextTo"/>
        <c:crossAx val="141584256"/>
        <c:crosses val="max"/>
        <c:crossBetween val="between"/>
      </c:valAx>
      <c:spPr>
        <a:noFill/>
        <a:ln w="25400">
          <a:noFill/>
        </a:ln>
      </c:spPr>
    </c:plotArea>
    <c:legend>
      <c:legendPos val="b"/>
      <c:layout>
        <c:manualLayout>
          <c:xMode val="edge"/>
          <c:yMode val="edge"/>
          <c:x val="0"/>
          <c:y val="0.79350138972186213"/>
          <c:w val="0.66641921728287901"/>
          <c:h val="0.17166179780353008"/>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25400">
      <a:noFill/>
    </a:ln>
  </c:sp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4539607096302508E-2"/>
          <c:w val="0.86925141787346516"/>
          <c:h val="0.54341757296960802"/>
        </c:manualLayout>
      </c:layout>
      <c:barChart>
        <c:barDir val="col"/>
        <c:grouping val="stacked"/>
        <c:varyColors val="0"/>
        <c:ser>
          <c:idx val="1"/>
          <c:order val="0"/>
          <c:tx>
            <c:strRef>
              <c:f>'Graf III.17'!$P$3</c:f>
              <c:strCache>
                <c:ptCount val="1"/>
                <c:pt idx="0">
                  <c:v>Contributions received</c:v>
                </c:pt>
              </c:strCache>
            </c:strRef>
          </c:tx>
          <c:spPr>
            <a:solidFill>
              <a:srgbClr val="4880C4"/>
            </a:solidFill>
            <a:ln w="25400">
              <a:noFill/>
            </a:ln>
          </c:spPr>
          <c:invertIfNegative val="0"/>
          <c:cat>
            <c:multiLvlStrRef>
              <c:f>'Graf III.17'!$J$5:$L$37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Investment funds</c:v>
                  </c:pt>
                  <c:pt idx="16">
                    <c:v> </c:v>
                  </c:pt>
                  <c:pt idx="17">
                    <c:v>Pension funds</c:v>
                  </c:pt>
                </c:lvl>
              </c:multiLvlStrCache>
            </c:multiLvlStrRef>
          </c:cat>
          <c:val>
            <c:numRef>
              <c:f>'Graf III.17'!$P$5:$P$37</c:f>
              <c:numCache>
                <c:formatCode>0</c:formatCode>
                <c:ptCount val="33"/>
                <c:pt idx="0">
                  <c:v>9.139874976025105</c:v>
                </c:pt>
                <c:pt idx="1">
                  <c:v>8.6782826490759852</c:v>
                </c:pt>
                <c:pt idx="2">
                  <c:v>6.3136030041381241</c:v>
                </c:pt>
                <c:pt idx="3">
                  <c:v>7.5586885333331102</c:v>
                </c:pt>
                <c:pt idx="4">
                  <c:v>5.7920271945229276</c:v>
                </c:pt>
                <c:pt idx="5">
                  <c:v>6.1846654697616614</c:v>
                </c:pt>
                <c:pt idx="6">
                  <c:v>6.5643064647639218</c:v>
                </c:pt>
                <c:pt idx="7">
                  <c:v>7.1655048205435179</c:v>
                </c:pt>
                <c:pt idx="8">
                  <c:v>6.6967682400174491</c:v>
                </c:pt>
                <c:pt idx="9">
                  <c:v>6.9055934506947514</c:v>
                </c:pt>
                <c:pt idx="10">
                  <c:v>6.2102199199524044</c:v>
                </c:pt>
                <c:pt idx="11">
                  <c:v>8.6951292788838828</c:v>
                </c:pt>
                <c:pt idx="12">
                  <c:v>6.2015863581201609</c:v>
                </c:pt>
                <c:pt idx="13">
                  <c:v>5.5444911571075925</c:v>
                </c:pt>
                <c:pt idx="14">
                  <c:v>4.940802941227691</c:v>
                </c:pt>
                <c:pt idx="15">
                  <c:v>5.6609504307355101</c:v>
                </c:pt>
                <c:pt idx="16" formatCode="General">
                  <c:v>0</c:v>
                </c:pt>
                <c:pt idx="17">
                  <c:v>3.7726958880976538</c:v>
                </c:pt>
                <c:pt idx="18">
                  <c:v>3.6286087995532448</c:v>
                </c:pt>
                <c:pt idx="19">
                  <c:v>2.9712215870641838</c:v>
                </c:pt>
                <c:pt idx="20">
                  <c:v>4.0108834664806405</c:v>
                </c:pt>
                <c:pt idx="21">
                  <c:v>3.5366813042817213</c:v>
                </c:pt>
                <c:pt idx="22">
                  <c:v>3.3091817187837527</c:v>
                </c:pt>
                <c:pt idx="23">
                  <c:v>3.101607291747642</c:v>
                </c:pt>
                <c:pt idx="24">
                  <c:v>3.4253371903526015</c:v>
                </c:pt>
                <c:pt idx="25">
                  <c:v>3.377013079212452</c:v>
                </c:pt>
                <c:pt idx="26">
                  <c:v>3.1336798970438582</c:v>
                </c:pt>
                <c:pt idx="27">
                  <c:v>3.0662063545239744</c:v>
                </c:pt>
                <c:pt idx="28">
                  <c:v>3.3211854544290813</c:v>
                </c:pt>
                <c:pt idx="29">
                  <c:v>3.4086149587059764</c:v>
                </c:pt>
                <c:pt idx="30">
                  <c:v>3.2759217138373966</c:v>
                </c:pt>
                <c:pt idx="31">
                  <c:v>3.0848937792579099</c:v>
                </c:pt>
                <c:pt idx="32">
                  <c:v>3.3806498105210263</c:v>
                </c:pt>
              </c:numCache>
            </c:numRef>
          </c:val>
          <c:extLst>
            <c:ext xmlns:c16="http://schemas.microsoft.com/office/drawing/2014/chart" uri="{C3380CC4-5D6E-409C-BE32-E72D297353CC}">
              <c16:uniqueId val="{00000000-E153-4AF7-830F-ACA74FAA3C32}"/>
            </c:ext>
          </c:extLst>
        </c:ser>
        <c:ser>
          <c:idx val="2"/>
          <c:order val="1"/>
          <c:tx>
            <c:strRef>
              <c:f>'Graf III.17'!$Q$3</c:f>
              <c:strCache>
                <c:ptCount val="1"/>
                <c:pt idx="0">
                  <c:v>Funds paid</c:v>
                </c:pt>
              </c:strCache>
            </c:strRef>
          </c:tx>
          <c:spPr>
            <a:solidFill>
              <a:srgbClr val="E96041"/>
            </a:solidFill>
            <a:ln w="25400">
              <a:noFill/>
            </a:ln>
          </c:spPr>
          <c:invertIfNegative val="0"/>
          <c:cat>
            <c:multiLvlStrRef>
              <c:f>'Graf III.17'!$J$5:$L$37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Investment funds</c:v>
                  </c:pt>
                  <c:pt idx="16">
                    <c:v> </c:v>
                  </c:pt>
                  <c:pt idx="17">
                    <c:v>Pension funds</c:v>
                  </c:pt>
                </c:lvl>
              </c:multiLvlStrCache>
            </c:multiLvlStrRef>
          </c:cat>
          <c:val>
            <c:numRef>
              <c:f>'Graf III.17'!$Q$5:$Q$37</c:f>
              <c:numCache>
                <c:formatCode>0</c:formatCode>
                <c:ptCount val="33"/>
                <c:pt idx="0">
                  <c:v>-5.1948471483369252</c:v>
                </c:pt>
                <c:pt idx="1">
                  <c:v>-4.736551768762677</c:v>
                </c:pt>
                <c:pt idx="2">
                  <c:v>-3.7749904738812026</c:v>
                </c:pt>
                <c:pt idx="3">
                  <c:v>-4.3053074447899506</c:v>
                </c:pt>
                <c:pt idx="4">
                  <c:v>-3.8827545410932709</c:v>
                </c:pt>
                <c:pt idx="5">
                  <c:v>-4.4514778081974393</c:v>
                </c:pt>
                <c:pt idx="6">
                  <c:v>-4.2953358598122007</c:v>
                </c:pt>
                <c:pt idx="7">
                  <c:v>-4.265650141109405</c:v>
                </c:pt>
                <c:pt idx="8">
                  <c:v>-4.1975080814783441</c:v>
                </c:pt>
                <c:pt idx="9">
                  <c:v>-4.5137466031127786</c:v>
                </c:pt>
                <c:pt idx="10">
                  <c:v>-4.4620528948178517</c:v>
                </c:pt>
                <c:pt idx="11">
                  <c:v>-6.0805405736065739</c:v>
                </c:pt>
                <c:pt idx="12">
                  <c:v>-4.5809307820487248</c:v>
                </c:pt>
                <c:pt idx="13">
                  <c:v>-4.6352450646261838</c:v>
                </c:pt>
                <c:pt idx="14">
                  <c:v>-3.700451154112367</c:v>
                </c:pt>
                <c:pt idx="15">
                  <c:v>-4.853814641288368</c:v>
                </c:pt>
                <c:pt idx="16" formatCode="General">
                  <c:v>0</c:v>
                </c:pt>
                <c:pt idx="17">
                  <c:v>-1.4937867210594773</c:v>
                </c:pt>
                <c:pt idx="18">
                  <c:v>-1.5763240923605031</c:v>
                </c:pt>
                <c:pt idx="19">
                  <c:v>-1.2498206043552469</c:v>
                </c:pt>
                <c:pt idx="20">
                  <c:v>-1.6036770505865987</c:v>
                </c:pt>
                <c:pt idx="21">
                  <c:v>-1.5633994182526989</c:v>
                </c:pt>
                <c:pt idx="22">
                  <c:v>-1.6967575765550007</c:v>
                </c:pt>
                <c:pt idx="23">
                  <c:v>-1.3576615243474801</c:v>
                </c:pt>
                <c:pt idx="24">
                  <c:v>-1.5831486525849561</c:v>
                </c:pt>
                <c:pt idx="25">
                  <c:v>-1.5401288289349639</c:v>
                </c:pt>
                <c:pt idx="26">
                  <c:v>-1.6707640916402964</c:v>
                </c:pt>
                <c:pt idx="27">
                  <c:v>-1.5776086553998869</c:v>
                </c:pt>
                <c:pt idx="28">
                  <c:v>-1.5278227620846447</c:v>
                </c:pt>
                <c:pt idx="29">
                  <c:v>-1.7430202990752577</c:v>
                </c:pt>
                <c:pt idx="30">
                  <c:v>-1.6360950244824195</c:v>
                </c:pt>
                <c:pt idx="31">
                  <c:v>-1.4771006155187834</c:v>
                </c:pt>
                <c:pt idx="32">
                  <c:v>-1.3152502154475092</c:v>
                </c:pt>
              </c:numCache>
            </c:numRef>
          </c:val>
          <c:extLst>
            <c:ext xmlns:c16="http://schemas.microsoft.com/office/drawing/2014/chart" uri="{C3380CC4-5D6E-409C-BE32-E72D297353CC}">
              <c16:uniqueId val="{00000001-E153-4AF7-830F-ACA74FAA3C32}"/>
            </c:ext>
          </c:extLst>
        </c:ser>
        <c:ser>
          <c:idx val="3"/>
          <c:order val="2"/>
          <c:tx>
            <c:strRef>
              <c:f>'Graf III.17'!$R$3</c:f>
              <c:strCache>
                <c:ptCount val="1"/>
                <c:pt idx="0">
                  <c:v>Change in asset prices and other effects</c:v>
                </c:pt>
              </c:strCache>
            </c:strRef>
          </c:tx>
          <c:spPr>
            <a:solidFill>
              <a:srgbClr val="00A43D"/>
            </a:solidFill>
            <a:ln w="25400">
              <a:noFill/>
            </a:ln>
          </c:spPr>
          <c:invertIfNegative val="0"/>
          <c:cat>
            <c:multiLvlStrRef>
              <c:f>'Graf III.17'!$J$5:$L$37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Investment funds</c:v>
                  </c:pt>
                  <c:pt idx="16">
                    <c:v> </c:v>
                  </c:pt>
                  <c:pt idx="17">
                    <c:v>Pension funds</c:v>
                  </c:pt>
                </c:lvl>
              </c:multiLvlStrCache>
            </c:multiLvlStrRef>
          </c:cat>
          <c:val>
            <c:numRef>
              <c:f>'Graf III.17'!$R$5:$R$37</c:f>
              <c:numCache>
                <c:formatCode>0</c:formatCode>
                <c:ptCount val="33"/>
                <c:pt idx="0">
                  <c:v>1.366762113194842</c:v>
                </c:pt>
                <c:pt idx="1">
                  <c:v>0.56070002687650011</c:v>
                </c:pt>
                <c:pt idx="2">
                  <c:v>-1.9794524673082921</c:v>
                </c:pt>
                <c:pt idx="3">
                  <c:v>0.83690224323854068</c:v>
                </c:pt>
                <c:pt idx="4">
                  <c:v>0.70762630361514534</c:v>
                </c:pt>
                <c:pt idx="5">
                  <c:v>2.2428160037154967</c:v>
                </c:pt>
                <c:pt idx="6">
                  <c:v>3.1804759935588915</c:v>
                </c:pt>
                <c:pt idx="7">
                  <c:v>2.3719081751708329</c:v>
                </c:pt>
                <c:pt idx="8">
                  <c:v>3.9139268144349266</c:v>
                </c:pt>
                <c:pt idx="9">
                  <c:v>-0.48918880093483597</c:v>
                </c:pt>
                <c:pt idx="10">
                  <c:v>3.0495345176913551</c:v>
                </c:pt>
                <c:pt idx="11">
                  <c:v>1.5666566237312167</c:v>
                </c:pt>
                <c:pt idx="12">
                  <c:v>0.29453833141100028</c:v>
                </c:pt>
                <c:pt idx="13">
                  <c:v>2.5670876490671901</c:v>
                </c:pt>
                <c:pt idx="14">
                  <c:v>0.64577351655145998</c:v>
                </c:pt>
                <c:pt idx="15">
                  <c:v>-2.2189436298710135</c:v>
                </c:pt>
                <c:pt idx="16" formatCode="General">
                  <c:v>0</c:v>
                </c:pt>
                <c:pt idx="17">
                  <c:v>0.90177237856594539</c:v>
                </c:pt>
                <c:pt idx="18">
                  <c:v>-1.2784989898744719</c:v>
                </c:pt>
                <c:pt idx="19">
                  <c:v>1.0859799917303576</c:v>
                </c:pt>
                <c:pt idx="20">
                  <c:v>0.21984351184534209</c:v>
                </c:pt>
                <c:pt idx="21">
                  <c:v>-9.2600140128966016E-2</c:v>
                </c:pt>
                <c:pt idx="22">
                  <c:v>0.33295013379970062</c:v>
                </c:pt>
                <c:pt idx="23">
                  <c:v>-0.20595165048227479</c:v>
                </c:pt>
                <c:pt idx="24">
                  <c:v>0.22164102025520371</c:v>
                </c:pt>
                <c:pt idx="25">
                  <c:v>3.0732424830436593</c:v>
                </c:pt>
                <c:pt idx="26">
                  <c:v>3.54669084620163</c:v>
                </c:pt>
                <c:pt idx="27">
                  <c:v>-0.4486318646708588</c:v>
                </c:pt>
                <c:pt idx="28">
                  <c:v>-2.7943367960916201</c:v>
                </c:pt>
                <c:pt idx="29">
                  <c:v>1.1557415766524504</c:v>
                </c:pt>
                <c:pt idx="30">
                  <c:v>-0.48161939936089981</c:v>
                </c:pt>
                <c:pt idx="31">
                  <c:v>-0.8804534053548162</c:v>
                </c:pt>
                <c:pt idx="32">
                  <c:v>-1.3803049737387147</c:v>
                </c:pt>
              </c:numCache>
            </c:numRef>
          </c:val>
          <c:extLst>
            <c:ext xmlns:c16="http://schemas.microsoft.com/office/drawing/2014/chart" uri="{C3380CC4-5D6E-409C-BE32-E72D297353CC}">
              <c16:uniqueId val="{00000002-E153-4AF7-830F-ACA74FAA3C32}"/>
            </c:ext>
          </c:extLst>
        </c:ser>
        <c:dLbls>
          <c:showLegendKey val="0"/>
          <c:showVal val="0"/>
          <c:showCatName val="0"/>
          <c:showSerName val="0"/>
          <c:showPercent val="0"/>
          <c:showBubbleSize val="0"/>
        </c:dLbls>
        <c:gapWidth val="80"/>
        <c:overlap val="100"/>
        <c:axId val="149374080"/>
        <c:axId val="149375616"/>
      </c:barChart>
      <c:lineChart>
        <c:grouping val="standard"/>
        <c:varyColors val="0"/>
        <c:ser>
          <c:idx val="4"/>
          <c:order val="3"/>
          <c:tx>
            <c:strRef>
              <c:f>'Graf III.17'!$S$3</c:f>
              <c:strCache>
                <c:ptCount val="1"/>
                <c:pt idx="0">
                  <c:v>Total change in asset value</c:v>
                </c:pt>
              </c:strCache>
            </c:strRef>
          </c:tx>
          <c:spPr>
            <a:ln w="25400">
              <a:solidFill>
                <a:sysClr val="windowText" lastClr="000000"/>
              </a:solidFill>
              <a:prstDash val="solid"/>
            </a:ln>
          </c:spPr>
          <c:marker>
            <c:symbol val="none"/>
          </c:marker>
          <c:cat>
            <c:multiLvlStrRef>
              <c:f>'Graf III.17'!$J$5:$L$37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Investment funds</c:v>
                  </c:pt>
                  <c:pt idx="16">
                    <c:v> </c:v>
                  </c:pt>
                  <c:pt idx="17">
                    <c:v>Pension funds</c:v>
                  </c:pt>
                </c:lvl>
              </c:multiLvlStrCache>
            </c:multiLvlStrRef>
          </c:cat>
          <c:val>
            <c:numRef>
              <c:f>'Graf III.17'!$S$5:$S$37</c:f>
              <c:numCache>
                <c:formatCode>0</c:formatCode>
                <c:ptCount val="33"/>
                <c:pt idx="0">
                  <c:v>5.3117899408830231</c:v>
                </c:pt>
                <c:pt idx="1">
                  <c:v>4.5024309071898099</c:v>
                </c:pt>
                <c:pt idx="2">
                  <c:v>0.5591600629486293</c:v>
                </c:pt>
                <c:pt idx="3">
                  <c:v>4.0902833317817002</c:v>
                </c:pt>
                <c:pt idx="4">
                  <c:v>2.6168989570448016</c:v>
                </c:pt>
                <c:pt idx="5">
                  <c:v>3.9760036652797184</c:v>
                </c:pt>
                <c:pt idx="6">
                  <c:v>5.4494465985106126</c:v>
                </c:pt>
                <c:pt idx="7">
                  <c:v>5.2717628546049466</c:v>
                </c:pt>
                <c:pt idx="8">
                  <c:v>6.4131869729740316</c:v>
                </c:pt>
                <c:pt idx="9">
                  <c:v>1.9026580466471372</c:v>
                </c:pt>
                <c:pt idx="10">
                  <c:v>4.7977015428259069</c:v>
                </c:pt>
                <c:pt idx="11">
                  <c:v>4.1812453290085259</c:v>
                </c:pt>
                <c:pt idx="12">
                  <c:v>1.9151939074824362</c:v>
                </c:pt>
                <c:pt idx="13">
                  <c:v>3.4763337415485984</c:v>
                </c:pt>
                <c:pt idx="14">
                  <c:v>1.886125303666784</c:v>
                </c:pt>
                <c:pt idx="15">
                  <c:v>-1.4118078404238708</c:v>
                </c:pt>
                <c:pt idx="17">
                  <c:v>3.1806815456041222</c:v>
                </c:pt>
                <c:pt idx="18">
                  <c:v>0.77378571731827028</c:v>
                </c:pt>
                <c:pt idx="19">
                  <c:v>2.8073809744392948</c:v>
                </c:pt>
                <c:pt idx="20">
                  <c:v>2.6270499277393839</c:v>
                </c:pt>
                <c:pt idx="21">
                  <c:v>1.880681745900056</c:v>
                </c:pt>
                <c:pt idx="22">
                  <c:v>1.9453742760284527</c:v>
                </c:pt>
                <c:pt idx="23">
                  <c:v>1.5379941169178872</c:v>
                </c:pt>
                <c:pt idx="24">
                  <c:v>2.063829558022849</c:v>
                </c:pt>
                <c:pt idx="25">
                  <c:v>4.9101267333211478</c:v>
                </c:pt>
                <c:pt idx="26">
                  <c:v>5.0096066516051918</c:v>
                </c:pt>
                <c:pt idx="27">
                  <c:v>1.0399658344532285</c:v>
                </c:pt>
                <c:pt idx="28">
                  <c:v>-1.000974103747184</c:v>
                </c:pt>
                <c:pt idx="29">
                  <c:v>2.8213362362831691</c:v>
                </c:pt>
                <c:pt idx="30">
                  <c:v>1.1582072899940767</c:v>
                </c:pt>
                <c:pt idx="31">
                  <c:v>0.7273397583843102</c:v>
                </c:pt>
                <c:pt idx="32">
                  <c:v>0.68509462133480226</c:v>
                </c:pt>
              </c:numCache>
            </c:numRef>
          </c:val>
          <c:smooth val="0"/>
          <c:extLst>
            <c:ext xmlns:c16="http://schemas.microsoft.com/office/drawing/2014/chart" uri="{C3380CC4-5D6E-409C-BE32-E72D297353CC}">
              <c16:uniqueId val="{00000003-E153-4AF7-830F-ACA74FAA3C32}"/>
            </c:ext>
          </c:extLst>
        </c:ser>
        <c:ser>
          <c:idx val="0"/>
          <c:order val="4"/>
          <c:tx>
            <c:strRef>
              <c:f>'Graf III.17'!$T$3</c:f>
              <c:strCache>
                <c:ptCount val="1"/>
                <c:pt idx="0">
                  <c:v>Contributions received less funds paid</c:v>
                </c:pt>
              </c:strCache>
            </c:strRef>
          </c:tx>
          <c:spPr>
            <a:ln w="25400">
              <a:solidFill>
                <a:schemeClr val="tx1"/>
              </a:solidFill>
              <a:prstDash val="sysDash"/>
            </a:ln>
          </c:spPr>
          <c:marker>
            <c:symbol val="none"/>
          </c:marker>
          <c:cat>
            <c:multiLvlStrRef>
              <c:f>'Graf III.17'!$J$5:$L$37</c:f>
              <c:multiLvlStrCache>
                <c:ptCount val="33"/>
                <c:lvl>
                  <c:pt idx="0">
                    <c:v> </c:v>
                  </c:pt>
                  <c:pt idx="1">
                    <c:v> </c:v>
                  </c:pt>
                  <c:pt idx="2">
                    <c:v> </c:v>
                  </c:pt>
                  <c:pt idx="3">
                    <c:v> </c:v>
                  </c:pt>
                  <c:pt idx="4">
                    <c:v> </c:v>
                  </c:pt>
                  <c:pt idx="5">
                    <c:v> </c:v>
                  </c:pt>
                  <c:pt idx="6">
                    <c:v> </c:v>
                  </c:pt>
                  <c:pt idx="7">
                    <c:v> </c:v>
                  </c:pt>
                  <c:pt idx="8">
                    <c:v> </c:v>
                  </c:pt>
                  <c:pt idx="9">
                    <c:v> </c:v>
                  </c:pt>
                  <c:pt idx="10">
                    <c:v> </c:v>
                  </c:pt>
                  <c:pt idx="11">
                    <c:v> </c:v>
                  </c:pt>
                  <c:pt idx="12">
                    <c:v> </c:v>
                  </c:pt>
                  <c:pt idx="13">
                    <c:v> </c:v>
                  </c:pt>
                  <c:pt idx="14">
                    <c:v> </c:v>
                  </c:pt>
                  <c:pt idx="15">
                    <c:v> </c:v>
                  </c:pt>
                  <c:pt idx="16">
                    <c:v> </c:v>
                  </c:pt>
                  <c:pt idx="17">
                    <c:v> </c:v>
                  </c:pt>
                  <c:pt idx="18">
                    <c:v> </c:v>
                  </c:pt>
                  <c:pt idx="19">
                    <c:v> </c:v>
                  </c:pt>
                  <c:pt idx="20">
                    <c:v> </c:v>
                  </c:pt>
                  <c:pt idx="21">
                    <c:v> </c:v>
                  </c:pt>
                  <c:pt idx="22">
                    <c:v> </c:v>
                  </c:pt>
                  <c:pt idx="23">
                    <c:v> </c:v>
                  </c:pt>
                  <c:pt idx="24">
                    <c:v> </c:v>
                  </c:pt>
                  <c:pt idx="25">
                    <c:v> </c:v>
                  </c:pt>
                  <c:pt idx="26">
                    <c:v> </c:v>
                  </c:pt>
                  <c:pt idx="27">
                    <c:v> </c:v>
                  </c:pt>
                  <c:pt idx="28">
                    <c:v> </c:v>
                  </c:pt>
                  <c:pt idx="29">
                    <c:v> </c:v>
                  </c:pt>
                  <c:pt idx="30">
                    <c:v> </c:v>
                  </c:pt>
                  <c:pt idx="31">
                    <c:v> </c:v>
                  </c:pt>
                  <c:pt idx="32">
                    <c:v> </c:v>
                  </c:pt>
                </c:lvl>
                <c:lvl>
                  <c:pt idx="0">
                    <c:v>2015</c:v>
                  </c:pt>
                  <c:pt idx="4">
                    <c:v>2016</c:v>
                  </c:pt>
                  <c:pt idx="8">
                    <c:v>2017</c:v>
                  </c:pt>
                  <c:pt idx="12">
                    <c:v>2018</c:v>
                  </c:pt>
                  <c:pt idx="16">
                    <c:v> </c:v>
                  </c:pt>
                  <c:pt idx="17">
                    <c:v>2015</c:v>
                  </c:pt>
                  <c:pt idx="21">
                    <c:v>2016</c:v>
                  </c:pt>
                  <c:pt idx="25">
                    <c:v>2017</c:v>
                  </c:pt>
                  <c:pt idx="29">
                    <c:v>2018</c:v>
                  </c:pt>
                </c:lvl>
                <c:lvl>
                  <c:pt idx="0">
                    <c:v>Investment funds</c:v>
                  </c:pt>
                  <c:pt idx="16">
                    <c:v> </c:v>
                  </c:pt>
                  <c:pt idx="17">
                    <c:v>Pension funds</c:v>
                  </c:pt>
                </c:lvl>
              </c:multiLvlStrCache>
            </c:multiLvlStrRef>
          </c:cat>
          <c:val>
            <c:numRef>
              <c:f>'Graf III.17'!$T$5:$T$37</c:f>
              <c:numCache>
                <c:formatCode>0</c:formatCode>
                <c:ptCount val="33"/>
                <c:pt idx="0">
                  <c:v>3.9450278276881798</c:v>
                </c:pt>
                <c:pt idx="1">
                  <c:v>3.9417308803133082</c:v>
                </c:pt>
                <c:pt idx="2">
                  <c:v>2.5386125302569216</c:v>
                </c:pt>
                <c:pt idx="3">
                  <c:v>3.2533810885431595</c:v>
                </c:pt>
                <c:pt idx="4">
                  <c:v>1.9092726534296567</c:v>
                </c:pt>
                <c:pt idx="5">
                  <c:v>1.7331876615642221</c:v>
                </c:pt>
                <c:pt idx="6">
                  <c:v>2.2689706049517211</c:v>
                </c:pt>
                <c:pt idx="7">
                  <c:v>2.8998546794341129</c:v>
                </c:pt>
                <c:pt idx="8">
                  <c:v>2.499260158539105</c:v>
                </c:pt>
                <c:pt idx="9">
                  <c:v>2.3918468475819727</c:v>
                </c:pt>
                <c:pt idx="10">
                  <c:v>1.7481670251345527</c:v>
                </c:pt>
                <c:pt idx="11">
                  <c:v>2.6145887052773089</c:v>
                </c:pt>
                <c:pt idx="12">
                  <c:v>1.6206555760714361</c:v>
                </c:pt>
                <c:pt idx="13">
                  <c:v>0.90924609248140875</c:v>
                </c:pt>
                <c:pt idx="14">
                  <c:v>1.240351787115324</c:v>
                </c:pt>
                <c:pt idx="15">
                  <c:v>0.80713578944714204</c:v>
                </c:pt>
                <c:pt idx="17">
                  <c:v>2.2789091670381767</c:v>
                </c:pt>
                <c:pt idx="18">
                  <c:v>2.0522847071927419</c:v>
                </c:pt>
                <c:pt idx="19">
                  <c:v>1.7214009827089369</c:v>
                </c:pt>
                <c:pt idx="20">
                  <c:v>2.4072064158940418</c:v>
                </c:pt>
                <c:pt idx="21">
                  <c:v>1.9732818860290224</c:v>
                </c:pt>
                <c:pt idx="22">
                  <c:v>1.612424142228752</c:v>
                </c:pt>
                <c:pt idx="23">
                  <c:v>1.7439457674001619</c:v>
                </c:pt>
                <c:pt idx="24">
                  <c:v>1.8421885377676455</c:v>
                </c:pt>
                <c:pt idx="25">
                  <c:v>1.836884250277488</c:v>
                </c:pt>
                <c:pt idx="26">
                  <c:v>1.4629158054035618</c:v>
                </c:pt>
                <c:pt idx="27">
                  <c:v>1.4885976991240875</c:v>
                </c:pt>
                <c:pt idx="28">
                  <c:v>1.7933626923444366</c:v>
                </c:pt>
                <c:pt idx="29">
                  <c:v>1.6655946596307187</c:v>
                </c:pt>
                <c:pt idx="30">
                  <c:v>1.6398266893549771</c:v>
                </c:pt>
                <c:pt idx="31">
                  <c:v>1.6077931637391265</c:v>
                </c:pt>
                <c:pt idx="32">
                  <c:v>2.0653995950735169</c:v>
                </c:pt>
              </c:numCache>
            </c:numRef>
          </c:val>
          <c:smooth val="0"/>
          <c:extLst>
            <c:ext xmlns:c16="http://schemas.microsoft.com/office/drawing/2014/chart" uri="{C3380CC4-5D6E-409C-BE32-E72D297353CC}">
              <c16:uniqueId val="{00000004-E153-4AF7-830F-ACA74FAA3C32}"/>
            </c:ext>
          </c:extLst>
        </c:ser>
        <c:dLbls>
          <c:showLegendKey val="0"/>
          <c:showVal val="0"/>
          <c:showCatName val="0"/>
          <c:showSerName val="0"/>
          <c:showPercent val="0"/>
          <c:showBubbleSize val="0"/>
        </c:dLbls>
        <c:marker val="1"/>
        <c:smooth val="0"/>
        <c:axId val="149374080"/>
        <c:axId val="149375616"/>
      </c:lineChart>
      <c:catAx>
        <c:axId val="14937408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375616"/>
        <c:crosses val="autoZero"/>
        <c:auto val="1"/>
        <c:lblAlgn val="ctr"/>
        <c:lblOffset val="100"/>
        <c:noMultiLvlLbl val="0"/>
      </c:catAx>
      <c:valAx>
        <c:axId val="149375616"/>
        <c:scaling>
          <c:orientation val="minMax"/>
          <c:max val="12"/>
          <c:min val="-8"/>
        </c:scaling>
        <c:delete val="0"/>
        <c:axPos val="l"/>
        <c:numFmt formatCode="0"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374080"/>
        <c:crosses val="autoZero"/>
        <c:crossBetween val="between"/>
        <c:majorUnit val="4"/>
      </c:valAx>
      <c:spPr>
        <a:noFill/>
        <a:ln w="25400">
          <a:noFill/>
        </a:ln>
      </c:spPr>
    </c:plotArea>
    <c:legend>
      <c:legendPos val="b"/>
      <c:layout>
        <c:manualLayout>
          <c:xMode val="edge"/>
          <c:yMode val="edge"/>
          <c:x val="0"/>
          <c:y val="0.77864548501430519"/>
          <c:w val="0.81141869941082545"/>
          <c:h val="0.22135451498569481"/>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3928942024798264E-2"/>
          <c:w val="0.86274434227190133"/>
          <c:h val="0.64833828297414375"/>
        </c:manualLayout>
      </c:layout>
      <c:barChart>
        <c:barDir val="col"/>
        <c:grouping val="stacked"/>
        <c:varyColors val="0"/>
        <c:ser>
          <c:idx val="0"/>
          <c:order val="0"/>
          <c:tx>
            <c:strRef>
              <c:f>'Graf III.18'!$O$4</c:f>
              <c:strCache>
                <c:ptCount val="1"/>
                <c:pt idx="0">
                  <c:v>Pomocný sloupec</c:v>
                </c:pt>
              </c:strCache>
            </c:strRef>
          </c:tx>
          <c:spPr>
            <a:noFill/>
            <a:ln w="25400">
              <a:noFill/>
              <a:prstDash val="solid"/>
            </a:ln>
          </c:spPr>
          <c:invertIfNegative val="0"/>
          <c:cat>
            <c:numRef>
              <c:f>'Graf III.18'!$J$5:$J$9</c:f>
              <c:numCache>
                <c:formatCode>m/d/yyyy</c:formatCode>
                <c:ptCount val="5"/>
                <c:pt idx="0">
                  <c:v>42369</c:v>
                </c:pt>
                <c:pt idx="1">
                  <c:v>42735</c:v>
                </c:pt>
                <c:pt idx="2">
                  <c:v>43100</c:v>
                </c:pt>
                <c:pt idx="3">
                  <c:v>43465</c:v>
                </c:pt>
                <c:pt idx="4">
                  <c:v>43830</c:v>
                </c:pt>
              </c:numCache>
            </c:numRef>
          </c:cat>
          <c:val>
            <c:numRef>
              <c:f>'Graf III.18'!$O$5:$O$9</c:f>
              <c:numCache>
                <c:formatCode>0.00</c:formatCode>
                <c:ptCount val="5"/>
                <c:pt idx="1">
                  <c:v>161.79</c:v>
                </c:pt>
                <c:pt idx="2">
                  <c:v>164.51</c:v>
                </c:pt>
                <c:pt idx="3">
                  <c:v>160.82</c:v>
                </c:pt>
              </c:numCache>
            </c:numRef>
          </c:val>
          <c:extLst>
            <c:ext xmlns:c16="http://schemas.microsoft.com/office/drawing/2014/chart" uri="{C3380CC4-5D6E-409C-BE32-E72D297353CC}">
              <c16:uniqueId val="{00000000-9401-4FD4-9632-7228B7E4A849}"/>
            </c:ext>
          </c:extLst>
        </c:ser>
        <c:ser>
          <c:idx val="1"/>
          <c:order val="1"/>
          <c:tx>
            <c:strRef>
              <c:f>'Graf III.18'!$M$4</c:f>
              <c:strCache>
                <c:ptCount val="1"/>
                <c:pt idx="0">
                  <c:v>Mezikvartilové rozpětí</c:v>
                </c:pt>
              </c:strCache>
            </c:strRef>
          </c:tx>
          <c:spPr>
            <a:solidFill>
              <a:schemeClr val="bg2">
                <a:lumMod val="60000"/>
                <a:lumOff val="40000"/>
              </a:schemeClr>
            </a:solidFill>
            <a:ln w="25400">
              <a:noFill/>
              <a:prstDash val="solid"/>
            </a:ln>
          </c:spPr>
          <c:invertIfNegative val="0"/>
          <c:cat>
            <c:numRef>
              <c:f>'Graf III.18'!$J$5:$J$9</c:f>
              <c:numCache>
                <c:formatCode>m/d/yyyy</c:formatCode>
                <c:ptCount val="5"/>
                <c:pt idx="0">
                  <c:v>42369</c:v>
                </c:pt>
                <c:pt idx="1">
                  <c:v>42735</c:v>
                </c:pt>
                <c:pt idx="2">
                  <c:v>43100</c:v>
                </c:pt>
                <c:pt idx="3">
                  <c:v>43465</c:v>
                </c:pt>
                <c:pt idx="4">
                  <c:v>43830</c:v>
                </c:pt>
              </c:numCache>
            </c:numRef>
          </c:cat>
          <c:val>
            <c:numRef>
              <c:f>'Graf III.18'!$M$5:$M$9</c:f>
              <c:numCache>
                <c:formatCode>0.00</c:formatCode>
                <c:ptCount val="5"/>
                <c:pt idx="1">
                  <c:v>127.62</c:v>
                </c:pt>
                <c:pt idx="2">
                  <c:v>158.32</c:v>
                </c:pt>
                <c:pt idx="3">
                  <c:v>122.64</c:v>
                </c:pt>
              </c:numCache>
            </c:numRef>
          </c:val>
          <c:extLst>
            <c:ext xmlns:c16="http://schemas.microsoft.com/office/drawing/2014/chart" uri="{C3380CC4-5D6E-409C-BE32-E72D297353CC}">
              <c16:uniqueId val="{00000001-9401-4FD4-9632-7228B7E4A849}"/>
            </c:ext>
          </c:extLst>
        </c:ser>
        <c:dLbls>
          <c:showLegendKey val="0"/>
          <c:showVal val="0"/>
          <c:showCatName val="0"/>
          <c:showSerName val="0"/>
          <c:showPercent val="0"/>
          <c:showBubbleSize val="0"/>
        </c:dLbls>
        <c:gapWidth val="350"/>
        <c:overlap val="100"/>
        <c:axId val="145330560"/>
        <c:axId val="145332096"/>
      </c:barChart>
      <c:lineChart>
        <c:grouping val="standard"/>
        <c:varyColors val="0"/>
        <c:ser>
          <c:idx val="3"/>
          <c:order val="2"/>
          <c:tx>
            <c:strRef>
              <c:f>'Graf III.18'!$K$4</c:f>
              <c:strCache>
                <c:ptCount val="1"/>
                <c:pt idx="0">
                  <c:v>Agregátní hodnota za sektor</c:v>
                </c:pt>
              </c:strCache>
            </c:strRef>
          </c:tx>
          <c:spPr>
            <a:ln w="25400">
              <a:noFill/>
              <a:prstDash val="solid"/>
            </a:ln>
          </c:spPr>
          <c:marker>
            <c:symbol val="circle"/>
            <c:size val="7"/>
            <c:spPr>
              <a:solidFill>
                <a:schemeClr val="accent2"/>
              </a:solidFill>
              <a:ln w="19050">
                <a:solidFill>
                  <a:schemeClr val="accent2"/>
                </a:solidFill>
              </a:ln>
            </c:spPr>
          </c:marker>
          <c:cat>
            <c:numRef>
              <c:f>'Graf III.18'!$J$5:$J$9</c:f>
              <c:numCache>
                <c:formatCode>m/d/yyyy</c:formatCode>
                <c:ptCount val="5"/>
                <c:pt idx="0">
                  <c:v>42369</c:v>
                </c:pt>
                <c:pt idx="1">
                  <c:v>42735</c:v>
                </c:pt>
                <c:pt idx="2">
                  <c:v>43100</c:v>
                </c:pt>
                <c:pt idx="3">
                  <c:v>43465</c:v>
                </c:pt>
                <c:pt idx="4">
                  <c:v>43830</c:v>
                </c:pt>
              </c:numCache>
            </c:numRef>
          </c:cat>
          <c:val>
            <c:numRef>
              <c:f>'Graf III.18'!$K$5:$K$9</c:f>
              <c:numCache>
                <c:formatCode>0.00</c:formatCode>
                <c:ptCount val="5"/>
                <c:pt idx="1">
                  <c:v>230.28</c:v>
                </c:pt>
                <c:pt idx="2">
                  <c:v>235.62</c:v>
                </c:pt>
                <c:pt idx="3">
                  <c:v>227.2</c:v>
                </c:pt>
              </c:numCache>
            </c:numRef>
          </c:val>
          <c:smooth val="0"/>
          <c:extLst>
            <c:ext xmlns:c16="http://schemas.microsoft.com/office/drawing/2014/chart" uri="{C3380CC4-5D6E-409C-BE32-E72D297353CC}">
              <c16:uniqueId val="{00000002-9401-4FD4-9632-7228B7E4A849}"/>
            </c:ext>
          </c:extLst>
        </c:ser>
        <c:ser>
          <c:idx val="2"/>
          <c:order val="3"/>
          <c:tx>
            <c:strRef>
              <c:f>'Graf III.18'!$L$4</c:f>
              <c:strCache>
                <c:ptCount val="1"/>
                <c:pt idx="0">
                  <c:v>Medián</c:v>
                </c:pt>
              </c:strCache>
            </c:strRef>
          </c:tx>
          <c:spPr>
            <a:ln w="25400">
              <a:noFill/>
              <a:prstDash val="solid"/>
            </a:ln>
          </c:spPr>
          <c:marker>
            <c:symbol val="x"/>
            <c:size val="7"/>
            <c:spPr>
              <a:noFill/>
              <a:ln w="19050">
                <a:solidFill>
                  <a:schemeClr val="accent1"/>
                </a:solidFill>
              </a:ln>
            </c:spPr>
          </c:marker>
          <c:cat>
            <c:numRef>
              <c:f>'Graf III.18'!$J$5:$J$9</c:f>
              <c:numCache>
                <c:formatCode>m/d/yyyy</c:formatCode>
                <c:ptCount val="5"/>
                <c:pt idx="0">
                  <c:v>42369</c:v>
                </c:pt>
                <c:pt idx="1">
                  <c:v>42735</c:v>
                </c:pt>
                <c:pt idx="2">
                  <c:v>43100</c:v>
                </c:pt>
                <c:pt idx="3">
                  <c:v>43465</c:v>
                </c:pt>
                <c:pt idx="4">
                  <c:v>43830</c:v>
                </c:pt>
              </c:numCache>
            </c:numRef>
          </c:cat>
          <c:val>
            <c:numRef>
              <c:f>'Graf III.18'!$L$5:$L$9</c:f>
              <c:numCache>
                <c:formatCode>0.00</c:formatCode>
                <c:ptCount val="5"/>
                <c:pt idx="1">
                  <c:v>211.52</c:v>
                </c:pt>
                <c:pt idx="2">
                  <c:v>235.49</c:v>
                </c:pt>
                <c:pt idx="3">
                  <c:v>198.29</c:v>
                </c:pt>
              </c:numCache>
            </c:numRef>
          </c:val>
          <c:smooth val="0"/>
          <c:extLst>
            <c:ext xmlns:c16="http://schemas.microsoft.com/office/drawing/2014/chart" uri="{C3380CC4-5D6E-409C-BE32-E72D297353CC}">
              <c16:uniqueId val="{00000003-9401-4FD4-9632-7228B7E4A849}"/>
            </c:ext>
          </c:extLst>
        </c:ser>
        <c:ser>
          <c:idx val="4"/>
          <c:order val="4"/>
          <c:tx>
            <c:strRef>
              <c:f>'Graf III.18'!$N$4</c:f>
              <c:strCache>
                <c:ptCount val="1"/>
                <c:pt idx="0">
                  <c:v>Regulatorní minimum</c:v>
                </c:pt>
              </c:strCache>
            </c:strRef>
          </c:tx>
          <c:spPr>
            <a:ln w="15875">
              <a:solidFill>
                <a:schemeClr val="tx1"/>
              </a:solidFill>
              <a:prstDash val="solid"/>
            </a:ln>
          </c:spPr>
          <c:marker>
            <c:symbol val="none"/>
          </c:marker>
          <c:cat>
            <c:numRef>
              <c:f>'Graf III.18'!$J$5:$J$9</c:f>
              <c:numCache>
                <c:formatCode>m/d/yyyy</c:formatCode>
                <c:ptCount val="5"/>
                <c:pt idx="0">
                  <c:v>42369</c:v>
                </c:pt>
                <c:pt idx="1">
                  <c:v>42735</c:v>
                </c:pt>
                <c:pt idx="2">
                  <c:v>43100</c:v>
                </c:pt>
                <c:pt idx="3">
                  <c:v>43465</c:v>
                </c:pt>
                <c:pt idx="4">
                  <c:v>43830</c:v>
                </c:pt>
              </c:numCache>
            </c:numRef>
          </c:cat>
          <c:val>
            <c:numRef>
              <c:f>'Graf III.18'!$N$5:$N$9</c:f>
              <c:numCache>
                <c:formatCode>0.00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4-9401-4FD4-9632-7228B7E4A849}"/>
            </c:ext>
          </c:extLst>
        </c:ser>
        <c:dLbls>
          <c:showLegendKey val="0"/>
          <c:showVal val="0"/>
          <c:showCatName val="0"/>
          <c:showSerName val="0"/>
          <c:showPercent val="0"/>
          <c:showBubbleSize val="0"/>
        </c:dLbls>
        <c:marker val="1"/>
        <c:smooth val="0"/>
        <c:axId val="145330560"/>
        <c:axId val="145332096"/>
      </c:lineChart>
      <c:catAx>
        <c:axId val="145330560"/>
        <c:scaling>
          <c:orientation val="minMax"/>
          <c:max val="4"/>
          <c:min val="2"/>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5332096"/>
        <c:crosses val="autoZero"/>
        <c:auto val="0"/>
        <c:lblAlgn val="ctr"/>
        <c:lblOffset val="100"/>
        <c:tickLblSkip val="1"/>
        <c:noMultiLvlLbl val="0"/>
      </c:catAx>
      <c:valAx>
        <c:axId val="145332096"/>
        <c:scaling>
          <c:orientation val="minMax"/>
          <c:max val="3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5330560"/>
        <c:crosses val="autoZero"/>
        <c:crossBetween val="between"/>
        <c:majorUnit val="50"/>
      </c:valAx>
      <c:spPr>
        <a:noFill/>
        <a:ln w="25400">
          <a:noFill/>
        </a:ln>
      </c:spPr>
    </c:plotArea>
    <c:legend>
      <c:legendPos val="b"/>
      <c:legendEntry>
        <c:idx val="0"/>
        <c:delete val="1"/>
      </c:legendEntry>
      <c:layout>
        <c:manualLayout>
          <c:xMode val="edge"/>
          <c:yMode val="edge"/>
          <c:x val="2.7972027972027972E-2"/>
          <c:y val="0.7667841865787538"/>
          <c:w val="0.57715268982985524"/>
          <c:h val="0.23321581342124623"/>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29062276306371"/>
          <c:y val="3.3928942024798264E-2"/>
          <c:w val="0.86274434227190133"/>
          <c:h val="0.64833828297414375"/>
        </c:manualLayout>
      </c:layout>
      <c:barChart>
        <c:barDir val="col"/>
        <c:grouping val="stacked"/>
        <c:varyColors val="0"/>
        <c:ser>
          <c:idx val="0"/>
          <c:order val="0"/>
          <c:tx>
            <c:strRef>
              <c:f>'Graf III.18'!$O$3</c:f>
              <c:strCache>
                <c:ptCount val="1"/>
                <c:pt idx="0">
                  <c:v>Auxiliary column</c:v>
                </c:pt>
              </c:strCache>
            </c:strRef>
          </c:tx>
          <c:spPr>
            <a:noFill/>
            <a:ln w="25400">
              <a:noFill/>
              <a:prstDash val="solid"/>
            </a:ln>
          </c:spPr>
          <c:invertIfNegative val="0"/>
          <c:cat>
            <c:numRef>
              <c:f>'Graf III.18'!$J$5:$J$9</c:f>
              <c:numCache>
                <c:formatCode>m/d/yyyy</c:formatCode>
                <c:ptCount val="5"/>
                <c:pt idx="0">
                  <c:v>42369</c:v>
                </c:pt>
                <c:pt idx="1">
                  <c:v>42735</c:v>
                </c:pt>
                <c:pt idx="2">
                  <c:v>43100</c:v>
                </c:pt>
                <c:pt idx="3">
                  <c:v>43465</c:v>
                </c:pt>
                <c:pt idx="4">
                  <c:v>43830</c:v>
                </c:pt>
              </c:numCache>
            </c:numRef>
          </c:cat>
          <c:val>
            <c:numRef>
              <c:f>'Graf III.18'!$O$5:$O$9</c:f>
              <c:numCache>
                <c:formatCode>0.00</c:formatCode>
                <c:ptCount val="5"/>
                <c:pt idx="1">
                  <c:v>161.79</c:v>
                </c:pt>
                <c:pt idx="2">
                  <c:v>164.51</c:v>
                </c:pt>
                <c:pt idx="3">
                  <c:v>160.82</c:v>
                </c:pt>
              </c:numCache>
            </c:numRef>
          </c:val>
          <c:extLst>
            <c:ext xmlns:c16="http://schemas.microsoft.com/office/drawing/2014/chart" uri="{C3380CC4-5D6E-409C-BE32-E72D297353CC}">
              <c16:uniqueId val="{00000000-6CD3-4940-B32A-58568984545E}"/>
            </c:ext>
          </c:extLst>
        </c:ser>
        <c:ser>
          <c:idx val="1"/>
          <c:order val="1"/>
          <c:tx>
            <c:strRef>
              <c:f>'Graf III.18'!$M$3</c:f>
              <c:strCache>
                <c:ptCount val="1"/>
                <c:pt idx="0">
                  <c:v>Interquartile range</c:v>
                </c:pt>
              </c:strCache>
            </c:strRef>
          </c:tx>
          <c:spPr>
            <a:solidFill>
              <a:schemeClr val="bg2">
                <a:lumMod val="60000"/>
                <a:lumOff val="40000"/>
              </a:schemeClr>
            </a:solidFill>
            <a:ln w="25400">
              <a:noFill/>
              <a:prstDash val="solid"/>
            </a:ln>
          </c:spPr>
          <c:invertIfNegative val="0"/>
          <c:cat>
            <c:numRef>
              <c:f>'Graf III.18'!$J$5:$J$9</c:f>
              <c:numCache>
                <c:formatCode>m/d/yyyy</c:formatCode>
                <c:ptCount val="5"/>
                <c:pt idx="0">
                  <c:v>42369</c:v>
                </c:pt>
                <c:pt idx="1">
                  <c:v>42735</c:v>
                </c:pt>
                <c:pt idx="2">
                  <c:v>43100</c:v>
                </c:pt>
                <c:pt idx="3">
                  <c:v>43465</c:v>
                </c:pt>
                <c:pt idx="4">
                  <c:v>43830</c:v>
                </c:pt>
              </c:numCache>
            </c:numRef>
          </c:cat>
          <c:val>
            <c:numRef>
              <c:f>'Graf III.18'!$M$5:$M$9</c:f>
              <c:numCache>
                <c:formatCode>0.00</c:formatCode>
                <c:ptCount val="5"/>
                <c:pt idx="1">
                  <c:v>127.62</c:v>
                </c:pt>
                <c:pt idx="2">
                  <c:v>158.32</c:v>
                </c:pt>
                <c:pt idx="3">
                  <c:v>122.64</c:v>
                </c:pt>
              </c:numCache>
            </c:numRef>
          </c:val>
          <c:extLst>
            <c:ext xmlns:c16="http://schemas.microsoft.com/office/drawing/2014/chart" uri="{C3380CC4-5D6E-409C-BE32-E72D297353CC}">
              <c16:uniqueId val="{00000001-6CD3-4940-B32A-58568984545E}"/>
            </c:ext>
          </c:extLst>
        </c:ser>
        <c:dLbls>
          <c:showLegendKey val="0"/>
          <c:showVal val="0"/>
          <c:showCatName val="0"/>
          <c:showSerName val="0"/>
          <c:showPercent val="0"/>
          <c:showBubbleSize val="0"/>
        </c:dLbls>
        <c:gapWidth val="350"/>
        <c:overlap val="100"/>
        <c:axId val="148933632"/>
        <c:axId val="149394176"/>
      </c:barChart>
      <c:lineChart>
        <c:grouping val="standard"/>
        <c:varyColors val="0"/>
        <c:ser>
          <c:idx val="3"/>
          <c:order val="2"/>
          <c:tx>
            <c:strRef>
              <c:f>'Graf III.18'!$K$3</c:f>
              <c:strCache>
                <c:ptCount val="1"/>
                <c:pt idx="0">
                  <c:v>Aggregate value for sector</c:v>
                </c:pt>
              </c:strCache>
            </c:strRef>
          </c:tx>
          <c:spPr>
            <a:ln w="25400">
              <a:noFill/>
              <a:prstDash val="solid"/>
            </a:ln>
          </c:spPr>
          <c:marker>
            <c:symbol val="circle"/>
            <c:size val="7"/>
            <c:spPr>
              <a:solidFill>
                <a:schemeClr val="accent2"/>
              </a:solidFill>
              <a:ln w="19050">
                <a:solidFill>
                  <a:schemeClr val="accent2"/>
                </a:solidFill>
              </a:ln>
            </c:spPr>
          </c:marker>
          <c:cat>
            <c:numRef>
              <c:f>'Graf III.18'!$J$5:$J$9</c:f>
              <c:numCache>
                <c:formatCode>m/d/yyyy</c:formatCode>
                <c:ptCount val="5"/>
                <c:pt idx="0">
                  <c:v>42369</c:v>
                </c:pt>
                <c:pt idx="1">
                  <c:v>42735</c:v>
                </c:pt>
                <c:pt idx="2">
                  <c:v>43100</c:v>
                </c:pt>
                <c:pt idx="3">
                  <c:v>43465</c:v>
                </c:pt>
                <c:pt idx="4">
                  <c:v>43830</c:v>
                </c:pt>
              </c:numCache>
            </c:numRef>
          </c:cat>
          <c:val>
            <c:numRef>
              <c:f>'Graf III.18'!$K$5:$K$9</c:f>
              <c:numCache>
                <c:formatCode>0.00</c:formatCode>
                <c:ptCount val="5"/>
                <c:pt idx="1">
                  <c:v>230.28</c:v>
                </c:pt>
                <c:pt idx="2">
                  <c:v>235.62</c:v>
                </c:pt>
                <c:pt idx="3">
                  <c:v>227.2</c:v>
                </c:pt>
              </c:numCache>
            </c:numRef>
          </c:val>
          <c:smooth val="0"/>
          <c:extLst>
            <c:ext xmlns:c16="http://schemas.microsoft.com/office/drawing/2014/chart" uri="{C3380CC4-5D6E-409C-BE32-E72D297353CC}">
              <c16:uniqueId val="{00000002-6CD3-4940-B32A-58568984545E}"/>
            </c:ext>
          </c:extLst>
        </c:ser>
        <c:ser>
          <c:idx val="2"/>
          <c:order val="3"/>
          <c:tx>
            <c:strRef>
              <c:f>'Graf III.18'!$L$3</c:f>
              <c:strCache>
                <c:ptCount val="1"/>
                <c:pt idx="0">
                  <c:v>Median</c:v>
                </c:pt>
              </c:strCache>
            </c:strRef>
          </c:tx>
          <c:spPr>
            <a:ln w="25400">
              <a:noFill/>
              <a:prstDash val="solid"/>
            </a:ln>
          </c:spPr>
          <c:marker>
            <c:symbol val="x"/>
            <c:size val="7"/>
            <c:spPr>
              <a:noFill/>
              <a:ln w="19050">
                <a:solidFill>
                  <a:schemeClr val="accent1"/>
                </a:solidFill>
              </a:ln>
            </c:spPr>
          </c:marker>
          <c:cat>
            <c:numRef>
              <c:f>'Graf III.18'!$J$5:$J$9</c:f>
              <c:numCache>
                <c:formatCode>m/d/yyyy</c:formatCode>
                <c:ptCount val="5"/>
                <c:pt idx="0">
                  <c:v>42369</c:v>
                </c:pt>
                <c:pt idx="1">
                  <c:v>42735</c:v>
                </c:pt>
                <c:pt idx="2">
                  <c:v>43100</c:v>
                </c:pt>
                <c:pt idx="3">
                  <c:v>43465</c:v>
                </c:pt>
                <c:pt idx="4">
                  <c:v>43830</c:v>
                </c:pt>
              </c:numCache>
            </c:numRef>
          </c:cat>
          <c:val>
            <c:numRef>
              <c:f>'Graf III.18'!$L$5:$L$9</c:f>
              <c:numCache>
                <c:formatCode>0.00</c:formatCode>
                <c:ptCount val="5"/>
                <c:pt idx="1">
                  <c:v>211.52</c:v>
                </c:pt>
                <c:pt idx="2">
                  <c:v>235.49</c:v>
                </c:pt>
                <c:pt idx="3">
                  <c:v>198.29</c:v>
                </c:pt>
              </c:numCache>
            </c:numRef>
          </c:val>
          <c:smooth val="0"/>
          <c:extLst>
            <c:ext xmlns:c16="http://schemas.microsoft.com/office/drawing/2014/chart" uri="{C3380CC4-5D6E-409C-BE32-E72D297353CC}">
              <c16:uniqueId val="{00000003-6CD3-4940-B32A-58568984545E}"/>
            </c:ext>
          </c:extLst>
        </c:ser>
        <c:ser>
          <c:idx val="4"/>
          <c:order val="4"/>
          <c:tx>
            <c:strRef>
              <c:f>'Graf III.18'!$N$3</c:f>
              <c:strCache>
                <c:ptCount val="1"/>
                <c:pt idx="0">
                  <c:v>Regulatory minimum</c:v>
                </c:pt>
              </c:strCache>
            </c:strRef>
          </c:tx>
          <c:spPr>
            <a:ln w="15875">
              <a:solidFill>
                <a:schemeClr val="tx1"/>
              </a:solidFill>
              <a:prstDash val="solid"/>
            </a:ln>
          </c:spPr>
          <c:marker>
            <c:symbol val="none"/>
          </c:marker>
          <c:cat>
            <c:numRef>
              <c:f>'Graf III.18'!$J$5:$J$9</c:f>
              <c:numCache>
                <c:formatCode>m/d/yyyy</c:formatCode>
                <c:ptCount val="5"/>
                <c:pt idx="0">
                  <c:v>42369</c:v>
                </c:pt>
                <c:pt idx="1">
                  <c:v>42735</c:v>
                </c:pt>
                <c:pt idx="2">
                  <c:v>43100</c:v>
                </c:pt>
                <c:pt idx="3">
                  <c:v>43465</c:v>
                </c:pt>
                <c:pt idx="4">
                  <c:v>43830</c:v>
                </c:pt>
              </c:numCache>
            </c:numRef>
          </c:cat>
          <c:val>
            <c:numRef>
              <c:f>'Graf III.18'!$N$5:$N$9</c:f>
              <c:numCache>
                <c:formatCode>0.00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4-6CD3-4940-B32A-58568984545E}"/>
            </c:ext>
          </c:extLst>
        </c:ser>
        <c:dLbls>
          <c:showLegendKey val="0"/>
          <c:showVal val="0"/>
          <c:showCatName val="0"/>
          <c:showSerName val="0"/>
          <c:showPercent val="0"/>
          <c:showBubbleSize val="0"/>
        </c:dLbls>
        <c:marker val="1"/>
        <c:smooth val="0"/>
        <c:axId val="148933632"/>
        <c:axId val="149394176"/>
      </c:lineChart>
      <c:catAx>
        <c:axId val="148933632"/>
        <c:scaling>
          <c:orientation val="minMax"/>
          <c:max val="4"/>
          <c:min val="2"/>
        </c:scaling>
        <c:delete val="0"/>
        <c:axPos val="b"/>
        <c:numFmt formatCode="mm\/yy" sourceLinked="0"/>
        <c:majorTickMark val="none"/>
        <c:minorTickMark val="none"/>
        <c:tickLblPos val="low"/>
        <c:spPr>
          <a:ln w="6350">
            <a:solidFill>
              <a:srgbClr val="000000"/>
            </a:solidFill>
          </a:ln>
        </c:spPr>
        <c:txPr>
          <a:bodyPr rot="0" vert="horz"/>
          <a:lstStyle/>
          <a:p>
            <a:pPr>
              <a:defRPr sz="900">
                <a:latin typeface="Arial"/>
                <a:ea typeface="Arial"/>
                <a:cs typeface="Arial"/>
              </a:defRPr>
            </a:pPr>
            <a:endParaRPr lang="cs-CZ"/>
          </a:p>
        </c:txPr>
        <c:crossAx val="149394176"/>
        <c:crosses val="autoZero"/>
        <c:auto val="0"/>
        <c:lblAlgn val="ctr"/>
        <c:lblOffset val="100"/>
        <c:tickLblSkip val="1"/>
        <c:noMultiLvlLbl val="0"/>
      </c:catAx>
      <c:valAx>
        <c:axId val="149394176"/>
        <c:scaling>
          <c:orientation val="minMax"/>
          <c:max val="3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933632"/>
        <c:crosses val="autoZero"/>
        <c:crossBetween val="between"/>
        <c:majorUnit val="50"/>
      </c:valAx>
      <c:spPr>
        <a:noFill/>
        <a:ln w="25400">
          <a:noFill/>
        </a:ln>
      </c:spPr>
    </c:plotArea>
    <c:legend>
      <c:legendPos val="b"/>
      <c:legendEntry>
        <c:idx val="0"/>
        <c:delete val="1"/>
      </c:legendEntry>
      <c:layout>
        <c:manualLayout>
          <c:xMode val="edge"/>
          <c:yMode val="edge"/>
          <c:x val="3.6956940697098199E-2"/>
          <c:y val="0.76510003723582998"/>
          <c:w val="0.60440779692748192"/>
          <c:h val="0.22105913231434307"/>
        </c:manualLayout>
      </c:layout>
      <c:overlay val="0"/>
      <c:txPr>
        <a:bodyPr/>
        <a:lstStyle/>
        <a:p>
          <a:pPr>
            <a:defRPr sz="900">
              <a:latin typeface="Arial" panose="020B0604020202020204" pitchFamily="34" charset="0"/>
              <a:cs typeface="Arial" panose="020B0604020202020204" pitchFamily="34" charset="0"/>
            </a:defRPr>
          </a:pPr>
          <a:endParaRPr lang="cs-CZ"/>
        </a:p>
      </c:txPr>
    </c:legend>
    <c:plotVisOnly val="1"/>
    <c:dispBlanksAs val="gap"/>
    <c:showDLblsOverMax val="0"/>
  </c:chart>
  <c:spPr>
    <a:ln w="9525">
      <a:noFill/>
    </a:ln>
  </c:sp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lineChart>
        <c:grouping val="standard"/>
        <c:varyColors val="0"/>
        <c:ser>
          <c:idx val="0"/>
          <c:order val="0"/>
          <c:tx>
            <c:strRef>
              <c:f>'Graf III.19'!$K$4</c:f>
              <c:strCache>
                <c:ptCount val="1"/>
                <c:pt idx="0">
                  <c:v>Počet účastníků 3. pilíře</c:v>
                </c:pt>
              </c:strCache>
            </c:strRef>
          </c:tx>
          <c:spPr>
            <a:ln w="25400">
              <a:solidFill>
                <a:srgbClr val="4880C4"/>
              </a:solidFill>
              <a:prstDash val="solid"/>
            </a:ln>
          </c:spPr>
          <c:marker>
            <c:symbol val="none"/>
          </c:marker>
          <c:cat>
            <c:numRef>
              <c:f>'Graf III.19'!$J$5:$J$21</c:f>
              <c:numCache>
                <c:formatCode>m/d/yyyy</c:formatCode>
                <c:ptCount val="1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numCache>
            </c:numRef>
          </c:cat>
          <c:val>
            <c:numRef>
              <c:f>'Graf III.19'!$K$5:$K$21</c:f>
              <c:numCache>
                <c:formatCode>0.00</c:formatCode>
                <c:ptCount val="17"/>
                <c:pt idx="0">
                  <c:v>4.7937830000000003</c:v>
                </c:pt>
                <c:pt idx="1">
                  <c:v>4.7445880000000002</c:v>
                </c:pt>
                <c:pt idx="2">
                  <c:v>4.7056129999999996</c:v>
                </c:pt>
                <c:pt idx="3">
                  <c:v>4.6689410000000002</c:v>
                </c:pt>
                <c:pt idx="4">
                  <c:v>4.6270429999999996</c:v>
                </c:pt>
                <c:pt idx="5">
                  <c:v>4.6016849999999998</c:v>
                </c:pt>
                <c:pt idx="6">
                  <c:v>4.5764959999999997</c:v>
                </c:pt>
                <c:pt idx="7">
                  <c:v>4.5453289999999997</c:v>
                </c:pt>
                <c:pt idx="8">
                  <c:v>4.5213760000000001</c:v>
                </c:pt>
                <c:pt idx="9">
                  <c:v>4.5058009999999999</c:v>
                </c:pt>
                <c:pt idx="10">
                  <c:v>4.4913249999999998</c:v>
                </c:pt>
                <c:pt idx="11">
                  <c:v>4.4741689999999998</c:v>
                </c:pt>
                <c:pt idx="12">
                  <c:v>4.4532980000000002</c:v>
                </c:pt>
                <c:pt idx="13">
                  <c:v>4.4489770000000002</c:v>
                </c:pt>
                <c:pt idx="14">
                  <c:v>4.4497410000000004</c:v>
                </c:pt>
                <c:pt idx="15">
                  <c:v>4.4438740000000001</c:v>
                </c:pt>
                <c:pt idx="16">
                  <c:v>4.4390669999999997</c:v>
                </c:pt>
              </c:numCache>
            </c:numRef>
          </c:val>
          <c:smooth val="0"/>
          <c:extLst>
            <c:ext xmlns:c16="http://schemas.microsoft.com/office/drawing/2014/chart" uri="{C3380CC4-5D6E-409C-BE32-E72D297353CC}">
              <c16:uniqueId val="{00000000-2086-4DA4-A368-F92301BE17F6}"/>
            </c:ext>
          </c:extLst>
        </c:ser>
        <c:dLbls>
          <c:showLegendKey val="0"/>
          <c:showVal val="0"/>
          <c:showCatName val="0"/>
          <c:showSerName val="0"/>
          <c:showPercent val="0"/>
          <c:showBubbleSize val="0"/>
        </c:dLbls>
        <c:marker val="1"/>
        <c:smooth val="0"/>
        <c:axId val="149426560"/>
        <c:axId val="149428096"/>
      </c:lineChart>
      <c:lineChart>
        <c:grouping val="standard"/>
        <c:varyColors val="0"/>
        <c:ser>
          <c:idx val="1"/>
          <c:order val="1"/>
          <c:tx>
            <c:strRef>
              <c:f>'Graf III.19'!$L$4</c:f>
              <c:strCache>
                <c:ptCount val="1"/>
                <c:pt idx="0">
                  <c:v>Průměrná výše příspěvku (pravá osa)</c:v>
                </c:pt>
              </c:strCache>
            </c:strRef>
          </c:tx>
          <c:spPr>
            <a:ln w="25400">
              <a:solidFill>
                <a:srgbClr val="E96041"/>
              </a:solidFill>
              <a:prstDash val="solid"/>
            </a:ln>
          </c:spPr>
          <c:marker>
            <c:symbol val="none"/>
          </c:marker>
          <c:cat>
            <c:numRef>
              <c:f>'Graf III.19'!$J$5:$J$21</c:f>
              <c:numCache>
                <c:formatCode>m/d/yyyy</c:formatCode>
                <c:ptCount val="1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numCache>
            </c:numRef>
          </c:cat>
          <c:val>
            <c:numRef>
              <c:f>'Graf III.19'!$L$5:$L$21</c:f>
              <c:numCache>
                <c:formatCode>0.00</c:formatCode>
                <c:ptCount val="17"/>
                <c:pt idx="0">
                  <c:v>827.93</c:v>
                </c:pt>
                <c:pt idx="1">
                  <c:v>840.84</c:v>
                </c:pt>
                <c:pt idx="2">
                  <c:v>850.86</c:v>
                </c:pt>
                <c:pt idx="3">
                  <c:v>841.65</c:v>
                </c:pt>
                <c:pt idx="4">
                  <c:v>870.48</c:v>
                </c:pt>
                <c:pt idx="5">
                  <c:v>881.33</c:v>
                </c:pt>
                <c:pt idx="6">
                  <c:v>892.65</c:v>
                </c:pt>
                <c:pt idx="7">
                  <c:v>932.61</c:v>
                </c:pt>
                <c:pt idx="8">
                  <c:v>919.94</c:v>
                </c:pt>
                <c:pt idx="9">
                  <c:v>936.81</c:v>
                </c:pt>
                <c:pt idx="10">
                  <c:v>947.82</c:v>
                </c:pt>
                <c:pt idx="11">
                  <c:v>960.55</c:v>
                </c:pt>
                <c:pt idx="12">
                  <c:v>974.78</c:v>
                </c:pt>
                <c:pt idx="13">
                  <c:v>986.93</c:v>
                </c:pt>
                <c:pt idx="14">
                  <c:v>1002.54</c:v>
                </c:pt>
                <c:pt idx="15">
                  <c:v>1018.49</c:v>
                </c:pt>
                <c:pt idx="16">
                  <c:v>1034.1600000000001</c:v>
                </c:pt>
              </c:numCache>
            </c:numRef>
          </c:val>
          <c:smooth val="0"/>
          <c:extLst>
            <c:ext xmlns:c16="http://schemas.microsoft.com/office/drawing/2014/chart" uri="{C3380CC4-5D6E-409C-BE32-E72D297353CC}">
              <c16:uniqueId val="{00000001-2086-4DA4-A368-F92301BE17F6}"/>
            </c:ext>
          </c:extLst>
        </c:ser>
        <c:dLbls>
          <c:showLegendKey val="0"/>
          <c:showVal val="0"/>
          <c:showCatName val="0"/>
          <c:showSerName val="0"/>
          <c:showPercent val="0"/>
          <c:showBubbleSize val="0"/>
        </c:dLbls>
        <c:marker val="1"/>
        <c:smooth val="0"/>
        <c:axId val="149439616"/>
        <c:axId val="149429632"/>
      </c:lineChart>
      <c:dateAx>
        <c:axId val="1494265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428096"/>
        <c:crosses val="autoZero"/>
        <c:auto val="1"/>
        <c:lblOffset val="100"/>
        <c:baseTimeUnit val="months"/>
        <c:majorUnit val="1"/>
        <c:majorTimeUnit val="years"/>
      </c:dateAx>
      <c:valAx>
        <c:axId val="149428096"/>
        <c:scaling>
          <c:orientation val="minMax"/>
        </c:scaling>
        <c:delete val="0"/>
        <c:axPos val="l"/>
        <c:numFmt formatCode="_-* #,##0.0\ _K_č_-;\-* #,##0.0\ _K_č_-;_-* &quot;-&quot;?\ _K_č_-;_-@_-"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426560"/>
        <c:crosses val="autoZero"/>
        <c:crossBetween val="between"/>
      </c:valAx>
      <c:valAx>
        <c:axId val="149429632"/>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439616"/>
        <c:crosses val="max"/>
        <c:crossBetween val="between"/>
      </c:valAx>
      <c:dateAx>
        <c:axId val="149439616"/>
        <c:scaling>
          <c:orientation val="minMax"/>
        </c:scaling>
        <c:delete val="1"/>
        <c:axPos val="b"/>
        <c:numFmt formatCode="m/d/yyyy" sourceLinked="1"/>
        <c:majorTickMark val="out"/>
        <c:minorTickMark val="none"/>
        <c:tickLblPos val="nextTo"/>
        <c:crossAx val="149429632"/>
        <c:crosses val="autoZero"/>
        <c:auto val="1"/>
        <c:lblOffset val="100"/>
        <c:baseTimeUnit val="months"/>
      </c:dateAx>
      <c:spPr>
        <a:noFill/>
        <a:ln w="25400">
          <a:noFill/>
        </a:ln>
      </c:spPr>
    </c:plotArea>
    <c:legend>
      <c:legendPos val="b"/>
      <c:layout>
        <c:manualLayout>
          <c:xMode val="edge"/>
          <c:yMode val="edge"/>
          <c:x val="0.11888111888111888"/>
          <c:y val="0.87459086792521479"/>
          <c:w val="0.62601701448158142"/>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825174825174825"/>
          <c:h val="0.8457128675691935"/>
        </c:manualLayout>
      </c:layout>
      <c:lineChart>
        <c:grouping val="standard"/>
        <c:varyColors val="0"/>
        <c:ser>
          <c:idx val="0"/>
          <c:order val="0"/>
          <c:tx>
            <c:strRef>
              <c:f>'Graf III.19'!$K$3</c:f>
              <c:strCache>
                <c:ptCount val="1"/>
                <c:pt idx="0">
                  <c:v>Number of participants</c:v>
                </c:pt>
              </c:strCache>
            </c:strRef>
          </c:tx>
          <c:spPr>
            <a:ln w="25400">
              <a:solidFill>
                <a:srgbClr val="4880C4"/>
              </a:solidFill>
              <a:prstDash val="solid"/>
            </a:ln>
          </c:spPr>
          <c:marker>
            <c:symbol val="none"/>
          </c:marker>
          <c:cat>
            <c:numRef>
              <c:f>'Graf III.19'!$J$5:$J$21</c:f>
              <c:numCache>
                <c:formatCode>m/d/yyyy</c:formatCode>
                <c:ptCount val="1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numCache>
            </c:numRef>
          </c:cat>
          <c:val>
            <c:numRef>
              <c:f>'Graf III.19'!$K$5:$K$21</c:f>
              <c:numCache>
                <c:formatCode>0.00</c:formatCode>
                <c:ptCount val="17"/>
                <c:pt idx="0">
                  <c:v>4.7937830000000003</c:v>
                </c:pt>
                <c:pt idx="1">
                  <c:v>4.7445880000000002</c:v>
                </c:pt>
                <c:pt idx="2">
                  <c:v>4.7056129999999996</c:v>
                </c:pt>
                <c:pt idx="3">
                  <c:v>4.6689410000000002</c:v>
                </c:pt>
                <c:pt idx="4">
                  <c:v>4.6270429999999996</c:v>
                </c:pt>
                <c:pt idx="5">
                  <c:v>4.6016849999999998</c:v>
                </c:pt>
                <c:pt idx="6">
                  <c:v>4.5764959999999997</c:v>
                </c:pt>
                <c:pt idx="7">
                  <c:v>4.5453289999999997</c:v>
                </c:pt>
                <c:pt idx="8">
                  <c:v>4.5213760000000001</c:v>
                </c:pt>
                <c:pt idx="9">
                  <c:v>4.5058009999999999</c:v>
                </c:pt>
                <c:pt idx="10">
                  <c:v>4.4913249999999998</c:v>
                </c:pt>
                <c:pt idx="11">
                  <c:v>4.4741689999999998</c:v>
                </c:pt>
                <c:pt idx="12">
                  <c:v>4.4532980000000002</c:v>
                </c:pt>
                <c:pt idx="13">
                  <c:v>4.4489770000000002</c:v>
                </c:pt>
                <c:pt idx="14">
                  <c:v>4.4497410000000004</c:v>
                </c:pt>
                <c:pt idx="15">
                  <c:v>4.4438740000000001</c:v>
                </c:pt>
                <c:pt idx="16">
                  <c:v>4.4390669999999997</c:v>
                </c:pt>
              </c:numCache>
            </c:numRef>
          </c:val>
          <c:smooth val="0"/>
          <c:extLst>
            <c:ext xmlns:c16="http://schemas.microsoft.com/office/drawing/2014/chart" uri="{C3380CC4-5D6E-409C-BE32-E72D297353CC}">
              <c16:uniqueId val="{00000000-417B-434E-A0C6-6EF6E1C8426B}"/>
            </c:ext>
          </c:extLst>
        </c:ser>
        <c:dLbls>
          <c:showLegendKey val="0"/>
          <c:showVal val="0"/>
          <c:showCatName val="0"/>
          <c:showSerName val="0"/>
          <c:showPercent val="0"/>
          <c:showBubbleSize val="0"/>
        </c:dLbls>
        <c:marker val="1"/>
        <c:smooth val="0"/>
        <c:axId val="150015360"/>
        <c:axId val="150021248"/>
      </c:lineChart>
      <c:lineChart>
        <c:grouping val="standard"/>
        <c:varyColors val="0"/>
        <c:ser>
          <c:idx val="1"/>
          <c:order val="1"/>
          <c:tx>
            <c:strRef>
              <c:f>'Graf III.19'!$L$3</c:f>
              <c:strCache>
                <c:ptCount val="1"/>
                <c:pt idx="0">
                  <c:v>Average contribution (rhs)</c:v>
                </c:pt>
              </c:strCache>
            </c:strRef>
          </c:tx>
          <c:spPr>
            <a:ln w="25400">
              <a:solidFill>
                <a:srgbClr val="E96041"/>
              </a:solidFill>
              <a:prstDash val="solid"/>
            </a:ln>
          </c:spPr>
          <c:marker>
            <c:symbol val="none"/>
          </c:marker>
          <c:cat>
            <c:numRef>
              <c:f>'Graf III.19'!$J$5:$J$21</c:f>
              <c:numCache>
                <c:formatCode>m/d/yyyy</c:formatCode>
                <c:ptCount val="17"/>
                <c:pt idx="0">
                  <c:v>42004</c:v>
                </c:pt>
                <c:pt idx="1">
                  <c:v>42094</c:v>
                </c:pt>
                <c:pt idx="2">
                  <c:v>42185</c:v>
                </c:pt>
                <c:pt idx="3">
                  <c:v>42277</c:v>
                </c:pt>
                <c:pt idx="4">
                  <c:v>42369</c:v>
                </c:pt>
                <c:pt idx="5">
                  <c:v>42460</c:v>
                </c:pt>
                <c:pt idx="6">
                  <c:v>42551</c:v>
                </c:pt>
                <c:pt idx="7">
                  <c:v>42643</c:v>
                </c:pt>
                <c:pt idx="8">
                  <c:v>42735</c:v>
                </c:pt>
                <c:pt idx="9">
                  <c:v>42825</c:v>
                </c:pt>
                <c:pt idx="10">
                  <c:v>42916</c:v>
                </c:pt>
                <c:pt idx="11">
                  <c:v>43008</c:v>
                </c:pt>
                <c:pt idx="12">
                  <c:v>43100</c:v>
                </c:pt>
                <c:pt idx="13">
                  <c:v>43190</c:v>
                </c:pt>
                <c:pt idx="14">
                  <c:v>43281</c:v>
                </c:pt>
                <c:pt idx="15">
                  <c:v>43373</c:v>
                </c:pt>
                <c:pt idx="16">
                  <c:v>43465</c:v>
                </c:pt>
              </c:numCache>
            </c:numRef>
          </c:cat>
          <c:val>
            <c:numRef>
              <c:f>'Graf III.19'!$L$5:$L$21</c:f>
              <c:numCache>
                <c:formatCode>0.00</c:formatCode>
                <c:ptCount val="17"/>
                <c:pt idx="0">
                  <c:v>827.93</c:v>
                </c:pt>
                <c:pt idx="1">
                  <c:v>840.84</c:v>
                </c:pt>
                <c:pt idx="2">
                  <c:v>850.86</c:v>
                </c:pt>
                <c:pt idx="3">
                  <c:v>841.65</c:v>
                </c:pt>
                <c:pt idx="4">
                  <c:v>870.48</c:v>
                </c:pt>
                <c:pt idx="5">
                  <c:v>881.33</c:v>
                </c:pt>
                <c:pt idx="6">
                  <c:v>892.65</c:v>
                </c:pt>
                <c:pt idx="7">
                  <c:v>932.61</c:v>
                </c:pt>
                <c:pt idx="8">
                  <c:v>919.94</c:v>
                </c:pt>
                <c:pt idx="9">
                  <c:v>936.81</c:v>
                </c:pt>
                <c:pt idx="10">
                  <c:v>947.82</c:v>
                </c:pt>
                <c:pt idx="11">
                  <c:v>960.55</c:v>
                </c:pt>
                <c:pt idx="12">
                  <c:v>974.78</c:v>
                </c:pt>
                <c:pt idx="13">
                  <c:v>986.93</c:v>
                </c:pt>
                <c:pt idx="14">
                  <c:v>1002.54</c:v>
                </c:pt>
                <c:pt idx="15">
                  <c:v>1018.49</c:v>
                </c:pt>
                <c:pt idx="16">
                  <c:v>1034.1600000000001</c:v>
                </c:pt>
              </c:numCache>
            </c:numRef>
          </c:val>
          <c:smooth val="0"/>
          <c:extLst>
            <c:ext xmlns:c16="http://schemas.microsoft.com/office/drawing/2014/chart" uri="{C3380CC4-5D6E-409C-BE32-E72D297353CC}">
              <c16:uniqueId val="{00000001-417B-434E-A0C6-6EF6E1C8426B}"/>
            </c:ext>
          </c:extLst>
        </c:ser>
        <c:dLbls>
          <c:showLegendKey val="0"/>
          <c:showVal val="0"/>
          <c:showCatName val="0"/>
          <c:showSerName val="0"/>
          <c:showPercent val="0"/>
          <c:showBubbleSize val="0"/>
        </c:dLbls>
        <c:marker val="1"/>
        <c:smooth val="0"/>
        <c:axId val="150024576"/>
        <c:axId val="150022784"/>
      </c:lineChart>
      <c:dateAx>
        <c:axId val="150015360"/>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021248"/>
        <c:crosses val="autoZero"/>
        <c:auto val="1"/>
        <c:lblOffset val="100"/>
        <c:baseTimeUnit val="months"/>
        <c:majorUnit val="12"/>
        <c:majorTimeUnit val="months"/>
      </c:dateAx>
      <c:valAx>
        <c:axId val="150021248"/>
        <c:scaling>
          <c:orientation val="minMax"/>
        </c:scaling>
        <c:delete val="0"/>
        <c:axPos val="l"/>
        <c:numFmt formatCode="_-* #,##0.0\ _K_č_-;\-* #,##0.0\ _K_č_-;_-* &quot;-&quot;?\ _K_č_-;_-@_-"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015360"/>
        <c:crosses val="autoZero"/>
        <c:crossBetween val="between"/>
      </c:valAx>
      <c:valAx>
        <c:axId val="150022784"/>
        <c:scaling>
          <c:orientation val="minMax"/>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024576"/>
        <c:crosses val="max"/>
        <c:crossBetween val="between"/>
      </c:valAx>
      <c:dateAx>
        <c:axId val="150024576"/>
        <c:scaling>
          <c:orientation val="minMax"/>
        </c:scaling>
        <c:delete val="1"/>
        <c:axPos val="b"/>
        <c:numFmt formatCode="m/d/yyyy" sourceLinked="1"/>
        <c:majorTickMark val="out"/>
        <c:minorTickMark val="none"/>
        <c:tickLblPos val="nextTo"/>
        <c:crossAx val="150022784"/>
        <c:crosses val="autoZero"/>
        <c:auto val="1"/>
        <c:lblOffset val="100"/>
        <c:baseTimeUnit val="months"/>
      </c:dateAx>
      <c:spPr>
        <a:noFill/>
        <a:ln w="25400">
          <a:noFill/>
        </a:ln>
      </c:spPr>
    </c:plotArea>
    <c:legend>
      <c:legendPos val="b"/>
      <c:layout>
        <c:manualLayout>
          <c:xMode val="edge"/>
          <c:yMode val="edge"/>
          <c:x val="6.6433566433566432E-2"/>
          <c:y val="0.87459086792521479"/>
          <c:w val="0.52811436594901151"/>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spPr>
            <a:ln w="25400">
              <a:solidFill>
                <a:srgbClr val="4880C4"/>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0-C31D-4139-BDD1-A155CCD90A8E}"/>
            </c:ext>
          </c:extLst>
        </c:ser>
        <c:ser>
          <c:idx val="1"/>
          <c:order val="1"/>
          <c:spPr>
            <a:ln w="25400">
              <a:solidFill>
                <a:srgbClr val="E96041"/>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1-C31D-4139-BDD1-A155CCD90A8E}"/>
            </c:ext>
          </c:extLst>
        </c:ser>
        <c:ser>
          <c:idx val="2"/>
          <c:order val="2"/>
          <c:spPr>
            <a:ln w="25400">
              <a:solidFill>
                <a:srgbClr val="00A43D"/>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2-C31D-4139-BDD1-A155CCD90A8E}"/>
            </c:ext>
          </c:extLst>
        </c:ser>
        <c:ser>
          <c:idx val="3"/>
          <c:order val="3"/>
          <c:spPr>
            <a:ln w="25400">
              <a:solidFill>
                <a:srgbClr val="80008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3-C31D-4139-BDD1-A155CCD90A8E}"/>
            </c:ext>
          </c:extLst>
        </c:ser>
        <c:ser>
          <c:idx val="4"/>
          <c:order val="4"/>
          <c:spPr>
            <a:ln w="25400">
              <a:solidFill>
                <a:srgbClr val="FADE14"/>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4-C31D-4139-BDD1-A155CCD90A8E}"/>
            </c:ext>
          </c:extLst>
        </c:ser>
        <c:ser>
          <c:idx val="5"/>
          <c:order val="5"/>
          <c:spPr>
            <a:ln w="25400">
              <a:solidFill>
                <a:srgbClr val="B1B1B1"/>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5-C31D-4139-BDD1-A155CCD90A8E}"/>
            </c:ext>
          </c:extLst>
        </c:ser>
        <c:ser>
          <c:idx val="6"/>
          <c:order val="6"/>
          <c:spPr>
            <a:ln w="25400">
              <a:solidFill>
                <a:srgbClr val="5FC1F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6-C31D-4139-BDD1-A155CCD90A8E}"/>
            </c:ext>
          </c:extLst>
        </c:ser>
        <c:ser>
          <c:idx val="7"/>
          <c:order val="7"/>
          <c:spPr>
            <a:ln w="25400">
              <a:solidFill>
                <a:srgbClr val="00000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7-C31D-4139-BDD1-A155CCD90A8E}"/>
            </c:ext>
          </c:extLst>
        </c:ser>
        <c:dLbls>
          <c:showLegendKey val="0"/>
          <c:showVal val="0"/>
          <c:showCatName val="0"/>
          <c:showSerName val="0"/>
          <c:showPercent val="0"/>
          <c:showBubbleSize val="0"/>
        </c:dLbls>
        <c:marker val="1"/>
        <c:smooth val="0"/>
        <c:axId val="149841408"/>
        <c:axId val="149842944"/>
      </c:lineChart>
      <c:catAx>
        <c:axId val="149841408"/>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842944"/>
        <c:crosses val="autoZero"/>
        <c:auto val="1"/>
        <c:lblAlgn val="ctr"/>
        <c:lblOffset val="100"/>
        <c:noMultiLvlLbl val="0"/>
      </c:catAx>
      <c:valAx>
        <c:axId val="1498429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841408"/>
        <c:crosses val="autoZero"/>
        <c:crossBetween val="between"/>
      </c:valAx>
      <c:spPr>
        <a:noFill/>
        <a:ln w="25400">
          <a:noFill/>
        </a:ln>
      </c:spPr>
    </c:plotArea>
    <c:legend>
      <c:legendPos val="b"/>
      <c:layout>
        <c:manualLayout>
          <c:xMode val="edge"/>
          <c:yMode val="edge"/>
          <c:x val="6.6433566433566432E-2"/>
          <c:y val="0.87459086792521479"/>
          <c:w val="0.7869952095148945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lineChart>
        <c:grouping val="standard"/>
        <c:varyColors val="0"/>
        <c:ser>
          <c:idx val="0"/>
          <c:order val="0"/>
          <c:spPr>
            <a:ln w="25400">
              <a:solidFill>
                <a:srgbClr val="4880C4"/>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0-A7AB-45C5-AE0A-E110A3316A72}"/>
            </c:ext>
          </c:extLst>
        </c:ser>
        <c:ser>
          <c:idx val="1"/>
          <c:order val="1"/>
          <c:spPr>
            <a:ln w="25400">
              <a:solidFill>
                <a:srgbClr val="E96041"/>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1-A7AB-45C5-AE0A-E110A3316A72}"/>
            </c:ext>
          </c:extLst>
        </c:ser>
        <c:ser>
          <c:idx val="2"/>
          <c:order val="2"/>
          <c:spPr>
            <a:ln w="25400">
              <a:solidFill>
                <a:srgbClr val="00A43D"/>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2-A7AB-45C5-AE0A-E110A3316A72}"/>
            </c:ext>
          </c:extLst>
        </c:ser>
        <c:ser>
          <c:idx val="3"/>
          <c:order val="3"/>
          <c:spPr>
            <a:ln w="25400">
              <a:solidFill>
                <a:srgbClr val="80008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3-A7AB-45C5-AE0A-E110A3316A72}"/>
            </c:ext>
          </c:extLst>
        </c:ser>
        <c:ser>
          <c:idx val="4"/>
          <c:order val="4"/>
          <c:spPr>
            <a:ln w="25400">
              <a:solidFill>
                <a:srgbClr val="FADE14"/>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4-A7AB-45C5-AE0A-E110A3316A72}"/>
            </c:ext>
          </c:extLst>
        </c:ser>
        <c:ser>
          <c:idx val="5"/>
          <c:order val="5"/>
          <c:spPr>
            <a:ln w="25400">
              <a:solidFill>
                <a:srgbClr val="B1B1B1"/>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5-A7AB-45C5-AE0A-E110A3316A72}"/>
            </c:ext>
          </c:extLst>
        </c:ser>
        <c:ser>
          <c:idx val="6"/>
          <c:order val="6"/>
          <c:spPr>
            <a:ln w="25400">
              <a:solidFill>
                <a:srgbClr val="5FC1F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6-A7AB-45C5-AE0A-E110A3316A72}"/>
            </c:ext>
          </c:extLst>
        </c:ser>
        <c:ser>
          <c:idx val="7"/>
          <c:order val="7"/>
          <c:spPr>
            <a:ln w="25400">
              <a:solidFill>
                <a:srgbClr val="000000"/>
              </a:solidFill>
              <a:prstDash val="solid"/>
            </a:ln>
          </c:spPr>
          <c:marker>
            <c:symbol val="none"/>
          </c:marker>
          <c:val>
            <c:numRef>
              <c:f>'Graf III.&amp;MD_1'!#REF!</c:f>
            </c:numRef>
          </c:val>
          <c:smooth val="0"/>
          <c:extLst>
            <c:ext xmlns:c15="http://schemas.microsoft.com/office/drawing/2012/chart" uri="{02D57815-91ED-43cb-92C2-25804820EDAC}">
              <c15:filteredSeriesTitle>
                <c15:tx>
                  <c:strRef>
                    <c:extLst>
                      <c:ext uri="{02D57815-91ED-43cb-92C2-25804820EDAC}">
                        <c15:formulaRef>
                          <c15:sqref>'Graf III.&amp;MD_1'!#REF!</c15:sqref>
                        </c15:formulaRef>
                      </c:ext>
                    </c:extLst>
                  </c:strRef>
                </c15:tx>
              </c15:filteredSeriesTitle>
            </c:ext>
            <c:ext xmlns:c15="http://schemas.microsoft.com/office/drawing/2012/chart" uri="{02D57815-91ED-43cb-92C2-25804820EDAC}">
              <c15:filteredCategoryTitle>
                <c15:cat>
                  <c:multiLvlStrRef>
                    <c:extLst>
                      <c:ext uri="{02D57815-91ED-43cb-92C2-25804820EDAC}">
                        <c15:formulaRef>
                          <c15:sqref>'Graf III.&amp;MD_1'!#REF!</c15:sqref>
                        </c15:formulaRef>
                      </c:ext>
                    </c:extLst>
                  </c:multiLvlStrRef>
                </c15:cat>
              </c15:filteredCategoryTitle>
            </c:ext>
            <c:ext xmlns:c16="http://schemas.microsoft.com/office/drawing/2014/chart" uri="{C3380CC4-5D6E-409C-BE32-E72D297353CC}">
              <c16:uniqueId val="{00000007-A7AB-45C5-AE0A-E110A3316A72}"/>
            </c:ext>
          </c:extLst>
        </c:ser>
        <c:dLbls>
          <c:showLegendKey val="0"/>
          <c:showVal val="0"/>
          <c:showCatName val="0"/>
          <c:showSerName val="0"/>
          <c:showPercent val="0"/>
          <c:showBubbleSize val="0"/>
        </c:dLbls>
        <c:marker val="1"/>
        <c:smooth val="0"/>
        <c:axId val="150052224"/>
        <c:axId val="149881984"/>
      </c:lineChart>
      <c:catAx>
        <c:axId val="15005222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881984"/>
        <c:crosses val="autoZero"/>
        <c:auto val="1"/>
        <c:lblAlgn val="ctr"/>
        <c:lblOffset val="100"/>
        <c:noMultiLvlLbl val="0"/>
      </c:catAx>
      <c:valAx>
        <c:axId val="14988198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052224"/>
        <c:crosses val="autoZero"/>
        <c:crossBetween val="between"/>
      </c:valAx>
      <c:spPr>
        <a:noFill/>
        <a:ln w="25400">
          <a:noFill/>
        </a:ln>
      </c:spPr>
    </c:plotArea>
    <c:legend>
      <c:legendPos val="b"/>
      <c:layout>
        <c:manualLayout>
          <c:xMode val="edge"/>
          <c:yMode val="edge"/>
          <c:x val="6.6433566433566432E-2"/>
          <c:y val="0.87459086792521479"/>
          <c:w val="0.78699520951489454"/>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4.2666790072250979E-2"/>
          <c:w val="0.89774461758713731"/>
          <c:h val="0.77990130546301095"/>
        </c:manualLayout>
      </c:layout>
      <c:barChart>
        <c:barDir val="col"/>
        <c:grouping val="clustered"/>
        <c:varyColors val="0"/>
        <c:ser>
          <c:idx val="0"/>
          <c:order val="0"/>
          <c:tx>
            <c:strRef>
              <c:f>'Graf III.20'!$J$5</c:f>
              <c:strCache>
                <c:ptCount val="1"/>
                <c:pt idx="0">
                  <c:v>12/15</c:v>
                </c:pt>
              </c:strCache>
            </c:strRef>
          </c:tx>
          <c:spPr>
            <a:solidFill>
              <a:srgbClr val="4880C4"/>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III.20'!$K$5:$R$5</c:f>
              <c:numCache>
                <c:formatCode>0.00</c:formatCode>
                <c:ptCount val="8"/>
                <c:pt idx="0">
                  <c:v>5.24</c:v>
                </c:pt>
                <c:pt idx="1">
                  <c:v>4.6500000000000004</c:v>
                </c:pt>
                <c:pt idx="2">
                  <c:v>3.91</c:v>
                </c:pt>
                <c:pt idx="3">
                  <c:v>3.89</c:v>
                </c:pt>
                <c:pt idx="4">
                  <c:v>1.58</c:v>
                </c:pt>
                <c:pt idx="5">
                  <c:v>7.26</c:v>
                </c:pt>
                <c:pt idx="6">
                  <c:v>3.53</c:v>
                </c:pt>
                <c:pt idx="7">
                  <c:v>7.45</c:v>
                </c:pt>
              </c:numCache>
            </c:numRef>
          </c:val>
          <c:extLst>
            <c:ext xmlns:c16="http://schemas.microsoft.com/office/drawing/2014/chart" uri="{C3380CC4-5D6E-409C-BE32-E72D297353CC}">
              <c16:uniqueId val="{00000000-3553-483D-8AF9-4F19AE30C328}"/>
            </c:ext>
          </c:extLst>
        </c:ser>
        <c:ser>
          <c:idx val="1"/>
          <c:order val="1"/>
          <c:tx>
            <c:strRef>
              <c:f>'Graf III.20'!$J$6</c:f>
              <c:strCache>
                <c:ptCount val="1"/>
                <c:pt idx="0">
                  <c:v>12/16</c:v>
                </c:pt>
              </c:strCache>
            </c:strRef>
          </c:tx>
          <c:spPr>
            <a:solidFill>
              <a:srgbClr val="E96041"/>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III.20'!$K$6:$R$6</c:f>
              <c:numCache>
                <c:formatCode>0.00</c:formatCode>
                <c:ptCount val="8"/>
                <c:pt idx="0">
                  <c:v>4.32</c:v>
                </c:pt>
                <c:pt idx="1">
                  <c:v>2.97</c:v>
                </c:pt>
                <c:pt idx="2">
                  <c:v>3.2</c:v>
                </c:pt>
                <c:pt idx="3">
                  <c:v>3.56</c:v>
                </c:pt>
                <c:pt idx="4">
                  <c:v>1.36</c:v>
                </c:pt>
                <c:pt idx="5">
                  <c:v>6.34</c:v>
                </c:pt>
                <c:pt idx="6">
                  <c:v>3.35</c:v>
                </c:pt>
                <c:pt idx="7">
                  <c:v>7.06</c:v>
                </c:pt>
              </c:numCache>
            </c:numRef>
          </c:val>
          <c:extLst>
            <c:ext xmlns:c16="http://schemas.microsoft.com/office/drawing/2014/chart" uri="{C3380CC4-5D6E-409C-BE32-E72D297353CC}">
              <c16:uniqueId val="{00000001-3553-483D-8AF9-4F19AE30C328}"/>
            </c:ext>
          </c:extLst>
        </c:ser>
        <c:ser>
          <c:idx val="2"/>
          <c:order val="2"/>
          <c:tx>
            <c:strRef>
              <c:f>'Graf III.20'!$J$7</c:f>
              <c:strCache>
                <c:ptCount val="1"/>
                <c:pt idx="0">
                  <c:v>12/17</c:v>
                </c:pt>
              </c:strCache>
            </c:strRef>
          </c:tx>
          <c:spPr>
            <a:solidFill>
              <a:srgbClr val="00A43D"/>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III.20'!$K$7:$R$7</c:f>
              <c:numCache>
                <c:formatCode>0.00</c:formatCode>
                <c:ptCount val="8"/>
                <c:pt idx="0">
                  <c:v>2</c:v>
                </c:pt>
                <c:pt idx="1">
                  <c:v>0.94</c:v>
                </c:pt>
                <c:pt idx="2">
                  <c:v>2.2799999999999998</c:v>
                </c:pt>
                <c:pt idx="3">
                  <c:v>1.76</c:v>
                </c:pt>
                <c:pt idx="4">
                  <c:v>1.48</c:v>
                </c:pt>
                <c:pt idx="5">
                  <c:v>4.46</c:v>
                </c:pt>
                <c:pt idx="6">
                  <c:v>3.02</c:v>
                </c:pt>
                <c:pt idx="7">
                  <c:v>5.33</c:v>
                </c:pt>
              </c:numCache>
            </c:numRef>
          </c:val>
          <c:extLst>
            <c:ext xmlns:c16="http://schemas.microsoft.com/office/drawing/2014/chart" uri="{C3380CC4-5D6E-409C-BE32-E72D297353CC}">
              <c16:uniqueId val="{00000002-3553-483D-8AF9-4F19AE30C328}"/>
            </c:ext>
          </c:extLst>
        </c:ser>
        <c:ser>
          <c:idx val="3"/>
          <c:order val="3"/>
          <c:tx>
            <c:strRef>
              <c:f>'Graf III.20'!$J$8</c:f>
              <c:strCache>
                <c:ptCount val="1"/>
                <c:pt idx="0">
                  <c:v>06/18</c:v>
                </c:pt>
              </c:strCache>
            </c:strRef>
          </c:tx>
          <c:spPr>
            <a:solidFill>
              <a:srgbClr val="800080"/>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III.20'!$K$8:$R$8</c:f>
              <c:numCache>
                <c:formatCode>0.00</c:formatCode>
                <c:ptCount val="8"/>
                <c:pt idx="0">
                  <c:v>0.7</c:v>
                </c:pt>
                <c:pt idx="1">
                  <c:v>0.43</c:v>
                </c:pt>
                <c:pt idx="2">
                  <c:v>0.56999999999999995</c:v>
                </c:pt>
                <c:pt idx="3">
                  <c:v>1.37</c:v>
                </c:pt>
                <c:pt idx="4">
                  <c:v>1.4</c:v>
                </c:pt>
                <c:pt idx="5">
                  <c:v>2.0499999999999998</c:v>
                </c:pt>
                <c:pt idx="6">
                  <c:v>2.69</c:v>
                </c:pt>
                <c:pt idx="7">
                  <c:v>3.12</c:v>
                </c:pt>
              </c:numCache>
            </c:numRef>
          </c:val>
          <c:extLst>
            <c:ext xmlns:c16="http://schemas.microsoft.com/office/drawing/2014/chart" uri="{C3380CC4-5D6E-409C-BE32-E72D297353CC}">
              <c16:uniqueId val="{00000003-3553-483D-8AF9-4F19AE30C328}"/>
            </c:ext>
          </c:extLst>
        </c:ser>
        <c:ser>
          <c:idx val="4"/>
          <c:order val="4"/>
          <c:tx>
            <c:strRef>
              <c:f>'Graf III.20'!$J$9</c:f>
              <c:strCache>
                <c:ptCount val="1"/>
                <c:pt idx="0">
                  <c:v>12/18</c:v>
                </c:pt>
              </c:strCache>
            </c:strRef>
          </c:tx>
          <c:spPr>
            <a:solidFill>
              <a:srgbClr val="FADE14"/>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III.20'!$K$9:$R$9</c:f>
              <c:numCache>
                <c:formatCode>0.00</c:formatCode>
                <c:ptCount val="8"/>
                <c:pt idx="0">
                  <c:v>0.89</c:v>
                </c:pt>
                <c:pt idx="1">
                  <c:v>1.01</c:v>
                </c:pt>
                <c:pt idx="2">
                  <c:v>1.4</c:v>
                </c:pt>
                <c:pt idx="3">
                  <c:v>1.22</c:v>
                </c:pt>
                <c:pt idx="4">
                  <c:v>1.73</c:v>
                </c:pt>
                <c:pt idx="5">
                  <c:v>2.79</c:v>
                </c:pt>
                <c:pt idx="6">
                  <c:v>3.11</c:v>
                </c:pt>
                <c:pt idx="7">
                  <c:v>3.64</c:v>
                </c:pt>
              </c:numCache>
            </c:numRef>
          </c:val>
          <c:extLst>
            <c:ext xmlns:c16="http://schemas.microsoft.com/office/drawing/2014/chart" uri="{C3380CC4-5D6E-409C-BE32-E72D297353CC}">
              <c16:uniqueId val="{00000004-3553-483D-8AF9-4F19AE30C328}"/>
            </c:ext>
          </c:extLst>
        </c:ser>
        <c:dLbls>
          <c:showLegendKey val="0"/>
          <c:showVal val="0"/>
          <c:showCatName val="0"/>
          <c:showSerName val="0"/>
          <c:showPercent val="0"/>
          <c:showBubbleSize val="0"/>
        </c:dLbls>
        <c:gapWidth val="150"/>
        <c:axId val="149927808"/>
        <c:axId val="149929344"/>
      </c:barChart>
      <c:catAx>
        <c:axId val="149927808"/>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9929344"/>
        <c:crosses val="autoZero"/>
        <c:auto val="1"/>
        <c:lblAlgn val="ctr"/>
        <c:lblOffset val="100"/>
        <c:noMultiLvlLbl val="0"/>
      </c:catAx>
      <c:valAx>
        <c:axId val="149929344"/>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9927808"/>
        <c:crosses val="autoZero"/>
        <c:crossBetween val="between"/>
      </c:valAx>
      <c:spPr>
        <a:noFill/>
        <a:ln w="25400">
          <a:noFill/>
        </a:ln>
      </c:spPr>
    </c:plotArea>
    <c:legend>
      <c:legendPos val="b"/>
      <c:layout>
        <c:manualLayout>
          <c:xMode val="edge"/>
          <c:yMode val="edge"/>
          <c:x val="0"/>
          <c:y val="0.90090658208779451"/>
          <c:w val="0.98341280766477612"/>
          <c:h val="9.9093417912205439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290347447827761E-2"/>
          <c:y val="4.2666790072250979E-2"/>
          <c:w val="0.89774461758713731"/>
          <c:h val="0.77990130546301095"/>
        </c:manualLayout>
      </c:layout>
      <c:barChart>
        <c:barDir val="col"/>
        <c:grouping val="clustered"/>
        <c:varyColors val="0"/>
        <c:ser>
          <c:idx val="0"/>
          <c:order val="0"/>
          <c:tx>
            <c:strRef>
              <c:f>'Graf III.20'!$J$5</c:f>
              <c:strCache>
                <c:ptCount val="1"/>
                <c:pt idx="0">
                  <c:v>12/15</c:v>
                </c:pt>
              </c:strCache>
            </c:strRef>
          </c:tx>
          <c:spPr>
            <a:solidFill>
              <a:srgbClr val="4880C4"/>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III.20'!$K$5:$R$5</c:f>
              <c:numCache>
                <c:formatCode>0.00</c:formatCode>
                <c:ptCount val="8"/>
                <c:pt idx="0">
                  <c:v>5.24</c:v>
                </c:pt>
                <c:pt idx="1">
                  <c:v>4.6500000000000004</c:v>
                </c:pt>
                <c:pt idx="2">
                  <c:v>3.91</c:v>
                </c:pt>
                <c:pt idx="3">
                  <c:v>3.89</c:v>
                </c:pt>
                <c:pt idx="4">
                  <c:v>1.58</c:v>
                </c:pt>
                <c:pt idx="5">
                  <c:v>7.26</c:v>
                </c:pt>
                <c:pt idx="6">
                  <c:v>3.53</c:v>
                </c:pt>
                <c:pt idx="7">
                  <c:v>7.45</c:v>
                </c:pt>
              </c:numCache>
            </c:numRef>
          </c:val>
          <c:extLst>
            <c:ext xmlns:c16="http://schemas.microsoft.com/office/drawing/2014/chart" uri="{C3380CC4-5D6E-409C-BE32-E72D297353CC}">
              <c16:uniqueId val="{00000000-0EBC-43C7-9E7F-26D3DB6980BF}"/>
            </c:ext>
          </c:extLst>
        </c:ser>
        <c:ser>
          <c:idx val="1"/>
          <c:order val="1"/>
          <c:tx>
            <c:strRef>
              <c:f>'Graf III.20'!$J$6</c:f>
              <c:strCache>
                <c:ptCount val="1"/>
                <c:pt idx="0">
                  <c:v>12/16</c:v>
                </c:pt>
              </c:strCache>
            </c:strRef>
          </c:tx>
          <c:spPr>
            <a:solidFill>
              <a:srgbClr val="E96041"/>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III.20'!$K$6:$R$6</c:f>
              <c:numCache>
                <c:formatCode>0.00</c:formatCode>
                <c:ptCount val="8"/>
                <c:pt idx="0">
                  <c:v>4.32</c:v>
                </c:pt>
                <c:pt idx="1">
                  <c:v>2.97</c:v>
                </c:pt>
                <c:pt idx="2">
                  <c:v>3.2</c:v>
                </c:pt>
                <c:pt idx="3">
                  <c:v>3.56</c:v>
                </c:pt>
                <c:pt idx="4">
                  <c:v>1.36</c:v>
                </c:pt>
                <c:pt idx="5">
                  <c:v>6.34</c:v>
                </c:pt>
                <c:pt idx="6">
                  <c:v>3.35</c:v>
                </c:pt>
                <c:pt idx="7">
                  <c:v>7.06</c:v>
                </c:pt>
              </c:numCache>
            </c:numRef>
          </c:val>
          <c:extLst>
            <c:ext xmlns:c16="http://schemas.microsoft.com/office/drawing/2014/chart" uri="{C3380CC4-5D6E-409C-BE32-E72D297353CC}">
              <c16:uniqueId val="{00000001-0EBC-43C7-9E7F-26D3DB6980BF}"/>
            </c:ext>
          </c:extLst>
        </c:ser>
        <c:ser>
          <c:idx val="2"/>
          <c:order val="2"/>
          <c:tx>
            <c:strRef>
              <c:f>'Graf III.20'!$J$7</c:f>
              <c:strCache>
                <c:ptCount val="1"/>
                <c:pt idx="0">
                  <c:v>12/17</c:v>
                </c:pt>
              </c:strCache>
            </c:strRef>
          </c:tx>
          <c:spPr>
            <a:solidFill>
              <a:srgbClr val="00A43D"/>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III.20'!$K$7:$R$7</c:f>
              <c:numCache>
                <c:formatCode>0.00</c:formatCode>
                <c:ptCount val="8"/>
                <c:pt idx="0">
                  <c:v>2</c:v>
                </c:pt>
                <c:pt idx="1">
                  <c:v>0.94</c:v>
                </c:pt>
                <c:pt idx="2">
                  <c:v>2.2799999999999998</c:v>
                </c:pt>
                <c:pt idx="3">
                  <c:v>1.76</c:v>
                </c:pt>
                <c:pt idx="4">
                  <c:v>1.48</c:v>
                </c:pt>
                <c:pt idx="5">
                  <c:v>4.46</c:v>
                </c:pt>
                <c:pt idx="6">
                  <c:v>3.02</c:v>
                </c:pt>
                <c:pt idx="7">
                  <c:v>5.33</c:v>
                </c:pt>
              </c:numCache>
            </c:numRef>
          </c:val>
          <c:extLst>
            <c:ext xmlns:c16="http://schemas.microsoft.com/office/drawing/2014/chart" uri="{C3380CC4-5D6E-409C-BE32-E72D297353CC}">
              <c16:uniqueId val="{00000002-0EBC-43C7-9E7F-26D3DB6980BF}"/>
            </c:ext>
          </c:extLst>
        </c:ser>
        <c:ser>
          <c:idx val="3"/>
          <c:order val="3"/>
          <c:tx>
            <c:strRef>
              <c:f>'Graf III.20'!$J$8</c:f>
              <c:strCache>
                <c:ptCount val="1"/>
                <c:pt idx="0">
                  <c:v>06/18</c:v>
                </c:pt>
              </c:strCache>
            </c:strRef>
          </c:tx>
          <c:spPr>
            <a:solidFill>
              <a:srgbClr val="800080"/>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III.20'!$K$8:$R$8</c:f>
              <c:numCache>
                <c:formatCode>0.00</c:formatCode>
                <c:ptCount val="8"/>
                <c:pt idx="0">
                  <c:v>0.7</c:v>
                </c:pt>
                <c:pt idx="1">
                  <c:v>0.43</c:v>
                </c:pt>
                <c:pt idx="2">
                  <c:v>0.56999999999999995</c:v>
                </c:pt>
                <c:pt idx="3">
                  <c:v>1.37</c:v>
                </c:pt>
                <c:pt idx="4">
                  <c:v>1.4</c:v>
                </c:pt>
                <c:pt idx="5">
                  <c:v>2.0499999999999998</c:v>
                </c:pt>
                <c:pt idx="6">
                  <c:v>2.69</c:v>
                </c:pt>
                <c:pt idx="7">
                  <c:v>3.12</c:v>
                </c:pt>
              </c:numCache>
            </c:numRef>
          </c:val>
          <c:extLst>
            <c:ext xmlns:c16="http://schemas.microsoft.com/office/drawing/2014/chart" uri="{C3380CC4-5D6E-409C-BE32-E72D297353CC}">
              <c16:uniqueId val="{00000003-0EBC-43C7-9E7F-26D3DB6980BF}"/>
            </c:ext>
          </c:extLst>
        </c:ser>
        <c:ser>
          <c:idx val="4"/>
          <c:order val="4"/>
          <c:tx>
            <c:strRef>
              <c:f>'Graf III.20'!$J$9</c:f>
              <c:strCache>
                <c:ptCount val="1"/>
                <c:pt idx="0">
                  <c:v>12/18</c:v>
                </c:pt>
              </c:strCache>
            </c:strRef>
          </c:tx>
          <c:spPr>
            <a:solidFill>
              <a:srgbClr val="FADE14"/>
            </a:solidFill>
            <a:ln w="25400">
              <a:noFill/>
            </a:ln>
          </c:spPr>
          <c:invertIfNegative val="0"/>
          <c:cat>
            <c:strRef>
              <c:f>'Graf III.20'!$K$4:$R$4</c:f>
              <c:strCache>
                <c:ptCount val="8"/>
                <c:pt idx="0">
                  <c:v>A</c:v>
                </c:pt>
                <c:pt idx="1">
                  <c:v>B</c:v>
                </c:pt>
                <c:pt idx="2">
                  <c:v>C</c:v>
                </c:pt>
                <c:pt idx="3">
                  <c:v>D</c:v>
                </c:pt>
                <c:pt idx="4">
                  <c:v>E</c:v>
                </c:pt>
                <c:pt idx="5">
                  <c:v>F</c:v>
                </c:pt>
                <c:pt idx="6">
                  <c:v>G</c:v>
                </c:pt>
                <c:pt idx="7">
                  <c:v>H</c:v>
                </c:pt>
              </c:strCache>
            </c:strRef>
          </c:cat>
          <c:val>
            <c:numRef>
              <c:f>'Graf III.20'!$K$9:$R$9</c:f>
              <c:numCache>
                <c:formatCode>0.00</c:formatCode>
                <c:ptCount val="8"/>
                <c:pt idx="0">
                  <c:v>0.89</c:v>
                </c:pt>
                <c:pt idx="1">
                  <c:v>1.01</c:v>
                </c:pt>
                <c:pt idx="2">
                  <c:v>1.4</c:v>
                </c:pt>
                <c:pt idx="3">
                  <c:v>1.22</c:v>
                </c:pt>
                <c:pt idx="4">
                  <c:v>1.73</c:v>
                </c:pt>
                <c:pt idx="5">
                  <c:v>2.79</c:v>
                </c:pt>
                <c:pt idx="6">
                  <c:v>3.11</c:v>
                </c:pt>
                <c:pt idx="7">
                  <c:v>3.64</c:v>
                </c:pt>
              </c:numCache>
            </c:numRef>
          </c:val>
          <c:extLst>
            <c:ext xmlns:c16="http://schemas.microsoft.com/office/drawing/2014/chart" uri="{C3380CC4-5D6E-409C-BE32-E72D297353CC}">
              <c16:uniqueId val="{00000004-0EBC-43C7-9E7F-26D3DB6980BF}"/>
            </c:ext>
          </c:extLst>
        </c:ser>
        <c:dLbls>
          <c:showLegendKey val="0"/>
          <c:showVal val="0"/>
          <c:showCatName val="0"/>
          <c:showSerName val="0"/>
          <c:showPercent val="0"/>
          <c:showBubbleSize val="0"/>
        </c:dLbls>
        <c:gapWidth val="150"/>
        <c:axId val="150000000"/>
        <c:axId val="150001536"/>
      </c:barChart>
      <c:catAx>
        <c:axId val="1500000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001536"/>
        <c:crosses val="autoZero"/>
        <c:auto val="1"/>
        <c:lblAlgn val="ctr"/>
        <c:lblOffset val="100"/>
        <c:noMultiLvlLbl val="0"/>
      </c:catAx>
      <c:valAx>
        <c:axId val="150001536"/>
        <c:scaling>
          <c:orientation val="minMax"/>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000000"/>
        <c:crosses val="autoZero"/>
        <c:crossBetween val="between"/>
      </c:valAx>
      <c:spPr>
        <a:noFill/>
        <a:ln w="25400">
          <a:noFill/>
        </a:ln>
      </c:spPr>
    </c:plotArea>
    <c:legend>
      <c:legendPos val="b"/>
      <c:layout>
        <c:manualLayout>
          <c:xMode val="edge"/>
          <c:yMode val="edge"/>
          <c:x val="0"/>
          <c:y val="0.90090658208779451"/>
          <c:w val="0.98341280766477612"/>
          <c:h val="9.9093417912205439E-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825174825174825"/>
          <c:h val="0.79350154692417951"/>
        </c:manualLayout>
      </c:layout>
      <c:lineChart>
        <c:grouping val="standard"/>
        <c:varyColors val="0"/>
        <c:ser>
          <c:idx val="0"/>
          <c:order val="0"/>
          <c:tx>
            <c:strRef>
              <c:f>'Graf III.21'!$K$4</c:f>
              <c:strCache>
                <c:ptCount val="1"/>
                <c:pt idx="0">
                  <c:v>Podíl rychle likvidních aktiv</c:v>
                </c:pt>
              </c:strCache>
            </c:strRef>
          </c:tx>
          <c:spPr>
            <a:ln w="25400">
              <a:solidFill>
                <a:srgbClr val="4880C4"/>
              </a:solidFill>
              <a:prstDash val="solid"/>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III.21'!$K$5:$K$33</c:f>
              <c:numCache>
                <c:formatCode>0.00</c:formatCode>
                <c:ptCount val="29"/>
                <c:pt idx="0">
                  <c:v>45.23</c:v>
                </c:pt>
                <c:pt idx="1">
                  <c:v>40.99</c:v>
                </c:pt>
                <c:pt idx="2">
                  <c:v>41.9</c:v>
                </c:pt>
                <c:pt idx="3">
                  <c:v>41.97</c:v>
                </c:pt>
                <c:pt idx="4">
                  <c:v>41.56</c:v>
                </c:pt>
                <c:pt idx="5">
                  <c:v>40.65</c:v>
                </c:pt>
                <c:pt idx="6">
                  <c:v>40.54</c:v>
                </c:pt>
                <c:pt idx="7">
                  <c:v>38.46</c:v>
                </c:pt>
                <c:pt idx="8">
                  <c:v>34.299999999999997</c:v>
                </c:pt>
                <c:pt idx="9">
                  <c:v>34.409999999999997</c:v>
                </c:pt>
                <c:pt idx="10">
                  <c:v>33.81</c:v>
                </c:pt>
                <c:pt idx="11">
                  <c:v>34.409999999999997</c:v>
                </c:pt>
                <c:pt idx="12">
                  <c:v>33.74</c:v>
                </c:pt>
                <c:pt idx="13">
                  <c:v>31.55</c:v>
                </c:pt>
                <c:pt idx="14">
                  <c:v>30.76</c:v>
                </c:pt>
                <c:pt idx="15">
                  <c:v>32.47</c:v>
                </c:pt>
                <c:pt idx="16">
                  <c:v>30.16</c:v>
                </c:pt>
                <c:pt idx="17">
                  <c:v>29.33</c:v>
                </c:pt>
                <c:pt idx="18">
                  <c:v>29.54</c:v>
                </c:pt>
                <c:pt idx="19">
                  <c:v>27.95</c:v>
                </c:pt>
                <c:pt idx="20">
                  <c:v>30.12</c:v>
                </c:pt>
                <c:pt idx="21">
                  <c:v>30.58</c:v>
                </c:pt>
                <c:pt idx="22">
                  <c:v>29.34</c:v>
                </c:pt>
                <c:pt idx="23">
                  <c:v>25.23</c:v>
                </c:pt>
                <c:pt idx="24">
                  <c:v>27.48</c:v>
                </c:pt>
                <c:pt idx="25">
                  <c:v>19.91</c:v>
                </c:pt>
                <c:pt idx="26">
                  <c:v>20.62</c:v>
                </c:pt>
                <c:pt idx="27">
                  <c:v>20.8</c:v>
                </c:pt>
                <c:pt idx="28">
                  <c:v>24.45</c:v>
                </c:pt>
              </c:numCache>
            </c:numRef>
          </c:val>
          <c:smooth val="0"/>
          <c:extLst>
            <c:ext xmlns:c16="http://schemas.microsoft.com/office/drawing/2014/chart" uri="{C3380CC4-5D6E-409C-BE32-E72D297353CC}">
              <c16:uniqueId val="{00000000-A5CD-4ABF-B47B-B5635C9206E7}"/>
            </c:ext>
          </c:extLst>
        </c:ser>
        <c:ser>
          <c:idx val="1"/>
          <c:order val="1"/>
          <c:tx>
            <c:strRef>
              <c:f>'Graf III.21'!$L$4</c:f>
              <c:strCache>
                <c:ptCount val="1"/>
                <c:pt idx="0">
                  <c:v>Podíl vkladů u bank splatných na požádání</c:v>
                </c:pt>
              </c:strCache>
            </c:strRef>
          </c:tx>
          <c:spPr>
            <a:ln w="25400">
              <a:solidFill>
                <a:schemeClr val="accent1"/>
              </a:solidFill>
              <a:prstDash val="sysDash"/>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III.21'!$L$5:$L$33</c:f>
              <c:numCache>
                <c:formatCode>0.00</c:formatCode>
                <c:ptCount val="29"/>
                <c:pt idx="0">
                  <c:v>8.0399999999999991</c:v>
                </c:pt>
                <c:pt idx="1">
                  <c:v>6.16</c:v>
                </c:pt>
                <c:pt idx="2">
                  <c:v>6.65</c:v>
                </c:pt>
                <c:pt idx="3">
                  <c:v>7.61</c:v>
                </c:pt>
                <c:pt idx="4">
                  <c:v>8.07</c:v>
                </c:pt>
                <c:pt idx="5">
                  <c:v>9.77</c:v>
                </c:pt>
                <c:pt idx="6">
                  <c:v>9.5</c:v>
                </c:pt>
                <c:pt idx="7">
                  <c:v>9.98</c:v>
                </c:pt>
                <c:pt idx="8">
                  <c:v>8.24</c:v>
                </c:pt>
                <c:pt idx="9">
                  <c:v>8.35</c:v>
                </c:pt>
                <c:pt idx="10">
                  <c:v>7.96</c:v>
                </c:pt>
                <c:pt idx="11">
                  <c:v>8.1</c:v>
                </c:pt>
                <c:pt idx="12">
                  <c:v>8.0500000000000007</c:v>
                </c:pt>
                <c:pt idx="13">
                  <c:v>8.18</c:v>
                </c:pt>
                <c:pt idx="14">
                  <c:v>8.5500000000000007</c:v>
                </c:pt>
                <c:pt idx="15">
                  <c:v>10.67</c:v>
                </c:pt>
                <c:pt idx="16">
                  <c:v>9.7899999999999991</c:v>
                </c:pt>
                <c:pt idx="17">
                  <c:v>8.81</c:v>
                </c:pt>
                <c:pt idx="18">
                  <c:v>10.050000000000001</c:v>
                </c:pt>
                <c:pt idx="19">
                  <c:v>8.14</c:v>
                </c:pt>
                <c:pt idx="20">
                  <c:v>9.61</c:v>
                </c:pt>
                <c:pt idx="21">
                  <c:v>13.95</c:v>
                </c:pt>
                <c:pt idx="22">
                  <c:v>12.07</c:v>
                </c:pt>
                <c:pt idx="23">
                  <c:v>10.68</c:v>
                </c:pt>
                <c:pt idx="24">
                  <c:v>12.48</c:v>
                </c:pt>
                <c:pt idx="25">
                  <c:v>6.89</c:v>
                </c:pt>
                <c:pt idx="26">
                  <c:v>7.25</c:v>
                </c:pt>
                <c:pt idx="27">
                  <c:v>7.18</c:v>
                </c:pt>
                <c:pt idx="28">
                  <c:v>9.35</c:v>
                </c:pt>
              </c:numCache>
            </c:numRef>
          </c:val>
          <c:smooth val="0"/>
          <c:extLst>
            <c:ext xmlns:c16="http://schemas.microsoft.com/office/drawing/2014/chart" uri="{C3380CC4-5D6E-409C-BE32-E72D297353CC}">
              <c16:uniqueId val="{00000001-A5CD-4ABF-B47B-B5635C9206E7}"/>
            </c:ext>
          </c:extLst>
        </c:ser>
        <c:dLbls>
          <c:showLegendKey val="0"/>
          <c:showVal val="0"/>
          <c:showCatName val="0"/>
          <c:showSerName val="0"/>
          <c:showPercent val="0"/>
          <c:showBubbleSize val="0"/>
        </c:dLbls>
        <c:marker val="1"/>
        <c:smooth val="0"/>
        <c:axId val="150128896"/>
        <c:axId val="150667264"/>
      </c:lineChart>
      <c:lineChart>
        <c:grouping val="standard"/>
        <c:varyColors val="0"/>
        <c:ser>
          <c:idx val="2"/>
          <c:order val="2"/>
          <c:tx>
            <c:strRef>
              <c:f>'Graf III.21'!$M$4</c:f>
              <c:strCache>
                <c:ptCount val="1"/>
                <c:pt idx="0">
                  <c:v>Podíl úvěrových zdrojů (pravá osa)</c:v>
                </c:pt>
              </c:strCache>
            </c:strRef>
          </c:tx>
          <c:spPr>
            <a:ln w="25400">
              <a:solidFill>
                <a:schemeClr val="accent2"/>
              </a:solidFill>
              <a:prstDash val="solid"/>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III.21'!$M$5:$M$33</c:f>
              <c:numCache>
                <c:formatCode>0.00</c:formatCode>
                <c:ptCount val="29"/>
                <c:pt idx="0">
                  <c:v>2.35</c:v>
                </c:pt>
                <c:pt idx="1">
                  <c:v>2.2599999999999998</c:v>
                </c:pt>
                <c:pt idx="2">
                  <c:v>2.81</c:v>
                </c:pt>
                <c:pt idx="3">
                  <c:v>4.13</c:v>
                </c:pt>
                <c:pt idx="4">
                  <c:v>4.96</c:v>
                </c:pt>
                <c:pt idx="5">
                  <c:v>4.92</c:v>
                </c:pt>
                <c:pt idx="6">
                  <c:v>5.29</c:v>
                </c:pt>
                <c:pt idx="7">
                  <c:v>5.12</c:v>
                </c:pt>
                <c:pt idx="8">
                  <c:v>5.93</c:v>
                </c:pt>
                <c:pt idx="9">
                  <c:v>5.86</c:v>
                </c:pt>
                <c:pt idx="10">
                  <c:v>5.49</c:v>
                </c:pt>
                <c:pt idx="11">
                  <c:v>5.18</c:v>
                </c:pt>
                <c:pt idx="12">
                  <c:v>5.33</c:v>
                </c:pt>
                <c:pt idx="13">
                  <c:v>4.3899999999999997</c:v>
                </c:pt>
                <c:pt idx="14">
                  <c:v>4.37</c:v>
                </c:pt>
                <c:pt idx="15">
                  <c:v>4.1500000000000004</c:v>
                </c:pt>
                <c:pt idx="16">
                  <c:v>3.98</c:v>
                </c:pt>
                <c:pt idx="17">
                  <c:v>3.77</c:v>
                </c:pt>
                <c:pt idx="18">
                  <c:v>4.16</c:v>
                </c:pt>
                <c:pt idx="19">
                  <c:v>4.3499999999999996</c:v>
                </c:pt>
                <c:pt idx="20">
                  <c:v>4.3899999999999997</c:v>
                </c:pt>
                <c:pt idx="21">
                  <c:v>6.67</c:v>
                </c:pt>
                <c:pt idx="22">
                  <c:v>5.43</c:v>
                </c:pt>
                <c:pt idx="23">
                  <c:v>5.75</c:v>
                </c:pt>
                <c:pt idx="24">
                  <c:v>5.38</c:v>
                </c:pt>
                <c:pt idx="25">
                  <c:v>5.14</c:v>
                </c:pt>
                <c:pt idx="26">
                  <c:v>4.9000000000000004</c:v>
                </c:pt>
                <c:pt idx="27">
                  <c:v>5.03</c:v>
                </c:pt>
                <c:pt idx="28">
                  <c:v>5.05</c:v>
                </c:pt>
              </c:numCache>
            </c:numRef>
          </c:val>
          <c:smooth val="0"/>
          <c:extLst>
            <c:ext xmlns:c16="http://schemas.microsoft.com/office/drawing/2014/chart" uri="{C3380CC4-5D6E-409C-BE32-E72D297353CC}">
              <c16:uniqueId val="{00000002-A5CD-4ABF-B47B-B5635C9206E7}"/>
            </c:ext>
          </c:extLst>
        </c:ser>
        <c:dLbls>
          <c:showLegendKey val="0"/>
          <c:showVal val="0"/>
          <c:showCatName val="0"/>
          <c:showSerName val="0"/>
          <c:showPercent val="0"/>
          <c:showBubbleSize val="0"/>
        </c:dLbls>
        <c:marker val="1"/>
        <c:smooth val="0"/>
        <c:axId val="150670336"/>
        <c:axId val="150668800"/>
      </c:lineChart>
      <c:dateAx>
        <c:axId val="150128896"/>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667264"/>
        <c:crosses val="autoZero"/>
        <c:auto val="1"/>
        <c:lblOffset val="100"/>
        <c:baseTimeUnit val="months"/>
        <c:majorUnit val="12"/>
        <c:majorTimeUnit val="months"/>
      </c:dateAx>
      <c:valAx>
        <c:axId val="150667264"/>
        <c:scaling>
          <c:orientation val="minMax"/>
          <c:max val="7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128896"/>
        <c:crosses val="autoZero"/>
        <c:crossBetween val="between"/>
        <c:majorUnit val="10"/>
      </c:valAx>
      <c:valAx>
        <c:axId val="150668800"/>
        <c:scaling>
          <c:orientation val="minMax"/>
          <c:max val="7"/>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670336"/>
        <c:crosses val="max"/>
        <c:crossBetween val="between"/>
        <c:majorUnit val="1"/>
      </c:valAx>
      <c:dateAx>
        <c:axId val="150670336"/>
        <c:scaling>
          <c:orientation val="minMax"/>
        </c:scaling>
        <c:delete val="1"/>
        <c:axPos val="b"/>
        <c:numFmt formatCode="m/d/yyyy" sourceLinked="1"/>
        <c:majorTickMark val="out"/>
        <c:minorTickMark val="none"/>
        <c:tickLblPos val="nextTo"/>
        <c:crossAx val="150668800"/>
        <c:crosses val="autoZero"/>
        <c:auto val="1"/>
        <c:lblOffset val="100"/>
        <c:baseTimeUnit val="months"/>
      </c:dateAx>
      <c:spPr>
        <a:noFill/>
        <a:ln w="25400">
          <a:noFill/>
        </a:ln>
      </c:spPr>
    </c:plotArea>
    <c:legend>
      <c:legendPos val="b"/>
      <c:layout>
        <c:manualLayout>
          <c:xMode val="edge"/>
          <c:yMode val="edge"/>
          <c:x val="3.1468531468531472E-2"/>
          <c:y val="0.82059684182674431"/>
          <c:w val="0.78710093056549746"/>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274047086124323E-2"/>
          <c:w val="0.85485958922966798"/>
          <c:h val="0.62703049653560672"/>
        </c:manualLayout>
      </c:layout>
      <c:areaChart>
        <c:grouping val="stacked"/>
        <c:varyColors val="0"/>
        <c:ser>
          <c:idx val="0"/>
          <c:order val="0"/>
          <c:tx>
            <c:strRef>
              <c:f>'Graf III.2'!$K$5</c:f>
              <c:strCache>
                <c:ptCount val="1"/>
                <c:pt idx="0">
                  <c:v>Požadavky Pilíře 1</c:v>
                </c:pt>
              </c:strCache>
            </c:strRef>
          </c:tx>
          <c:spPr>
            <a:solidFill>
              <a:schemeClr val="accent1"/>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III.2'!$K$6:$K$30</c:f>
              <c:numCache>
                <c:formatCode>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c:ext xmlns:c16="http://schemas.microsoft.com/office/drawing/2014/chart" uri="{C3380CC4-5D6E-409C-BE32-E72D297353CC}">
              <c16:uniqueId val="{00000000-520E-4C62-A26B-6E10166C6655}"/>
            </c:ext>
          </c:extLst>
        </c:ser>
        <c:ser>
          <c:idx val="3"/>
          <c:order val="1"/>
          <c:tx>
            <c:strRef>
              <c:f>'Graf III.2'!$L$5</c:f>
              <c:strCache>
                <c:ptCount val="1"/>
                <c:pt idx="0">
                  <c:v>Dodatečné kapitálové požadavky dle Pilíře 2</c:v>
                </c:pt>
              </c:strCache>
            </c:strRef>
          </c:tx>
          <c:spPr>
            <a:solidFill>
              <a:srgbClr val="E96041"/>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III.2'!$L$6:$L$30</c:f>
              <c:numCache>
                <c:formatCode>0.0</c:formatCode>
                <c:ptCount val="25"/>
                <c:pt idx="0">
                  <c:v>0</c:v>
                </c:pt>
                <c:pt idx="1">
                  <c:v>2.9777028760971072</c:v>
                </c:pt>
                <c:pt idx="2">
                  <c:v>2.9558978619930025</c:v>
                </c:pt>
                <c:pt idx="3">
                  <c:v>1.7707211862631587</c:v>
                </c:pt>
                <c:pt idx="4">
                  <c:v>1.7977742966104513</c:v>
                </c:pt>
                <c:pt idx="5">
                  <c:v>1.269433185750215</c:v>
                </c:pt>
                <c:pt idx="6">
                  <c:v>1.2693363032816616</c:v>
                </c:pt>
                <c:pt idx="7">
                  <c:v>1.2676429741781758</c:v>
                </c:pt>
                <c:pt idx="8">
                  <c:v>1.2683275681693771</c:v>
                </c:pt>
                <c:pt idx="9">
                  <c:v>1.6336898695603177</c:v>
                </c:pt>
                <c:pt idx="10">
                  <c:v>1.6412108574262354</c:v>
                </c:pt>
                <c:pt idx="11">
                  <c:v>1.6365737024724571</c:v>
                </c:pt>
                <c:pt idx="12">
                  <c:v>1.6397830196706369</c:v>
                </c:pt>
                <c:pt idx="13">
                  <c:v>1.7470250107492813</c:v>
                </c:pt>
                <c:pt idx="14">
                  <c:v>1.748640579430359</c:v>
                </c:pt>
                <c:pt idx="15">
                  <c:v>1.7467155311199134</c:v>
                </c:pt>
                <c:pt idx="16">
                  <c:v>1.7649855258380678</c:v>
                </c:pt>
                <c:pt idx="17">
                  <c:v>1.6573832242941369</c:v>
                </c:pt>
                <c:pt idx="18">
                  <c:v>1.6502433026408365</c:v>
                </c:pt>
                <c:pt idx="19">
                  <c:v>1.6511778401451147</c:v>
                </c:pt>
                <c:pt idx="20">
                  <c:v>1.6617570610010095</c:v>
                </c:pt>
                <c:pt idx="21">
                  <c:v>1.7899195520744557</c:v>
                </c:pt>
                <c:pt idx="22">
                  <c:v>1.7900226268017689</c:v>
                </c:pt>
                <c:pt idx="23">
                  <c:v>1.7901239529835435</c:v>
                </c:pt>
                <c:pt idx="24">
                  <c:v>1.7902235747386961</c:v>
                </c:pt>
              </c:numCache>
            </c:numRef>
          </c:val>
          <c:extLst>
            <c:ext xmlns:c16="http://schemas.microsoft.com/office/drawing/2014/chart" uri="{C3380CC4-5D6E-409C-BE32-E72D297353CC}">
              <c16:uniqueId val="{00000001-520E-4C62-A26B-6E10166C6655}"/>
            </c:ext>
          </c:extLst>
        </c:ser>
        <c:ser>
          <c:idx val="4"/>
          <c:order val="2"/>
          <c:tx>
            <c:strRef>
              <c:f>'Graf III.2'!$M$5</c:f>
              <c:strCache>
                <c:ptCount val="1"/>
                <c:pt idx="0">
                  <c:v>Rezerva pro krytí systémového rizika</c:v>
                </c:pt>
              </c:strCache>
            </c:strRef>
          </c:tx>
          <c:spPr>
            <a:solidFill>
              <a:schemeClr val="accent4"/>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III.2'!$M$6:$M$30</c:f>
              <c:numCache>
                <c:formatCode>0.0</c:formatCode>
                <c:ptCount val="25"/>
                <c:pt idx="0">
                  <c:v>0</c:v>
                </c:pt>
                <c:pt idx="1">
                  <c:v>0</c:v>
                </c:pt>
                <c:pt idx="2">
                  <c:v>0</c:v>
                </c:pt>
                <c:pt idx="3">
                  <c:v>0</c:v>
                </c:pt>
                <c:pt idx="4">
                  <c:v>1.5950417412960614</c:v>
                </c:pt>
                <c:pt idx="5">
                  <c:v>1.5939856900705311</c:v>
                </c:pt>
                <c:pt idx="6">
                  <c:v>1.5835458944884719</c:v>
                </c:pt>
                <c:pt idx="7">
                  <c:v>1.574913487732311</c:v>
                </c:pt>
                <c:pt idx="8">
                  <c:v>1.6020771950020944</c:v>
                </c:pt>
                <c:pt idx="9">
                  <c:v>1.6048912672332325</c:v>
                </c:pt>
                <c:pt idx="10">
                  <c:v>1.6192376524615115</c:v>
                </c:pt>
                <c:pt idx="11">
                  <c:v>1.6303221895360573</c:v>
                </c:pt>
                <c:pt idx="12">
                  <c:v>1.6315613953040313</c:v>
                </c:pt>
                <c:pt idx="13">
                  <c:v>1.9291945596003719</c:v>
                </c:pt>
                <c:pt idx="14">
                  <c:v>1.9316764532273958</c:v>
                </c:pt>
                <c:pt idx="15">
                  <c:v>1.915364864587358</c:v>
                </c:pt>
                <c:pt idx="16">
                  <c:v>1.921078956245992</c:v>
                </c:pt>
                <c:pt idx="17">
                  <c:v>1.9243229231137851</c:v>
                </c:pt>
                <c:pt idx="18">
                  <c:v>1.9239584148095152</c:v>
                </c:pt>
                <c:pt idx="19">
                  <c:v>1.8970688166695544</c:v>
                </c:pt>
                <c:pt idx="20">
                  <c:v>1.8740386451347411</c:v>
                </c:pt>
                <c:pt idx="21">
                  <c:v>1.8707949681279434</c:v>
                </c:pt>
                <c:pt idx="22">
                  <c:v>1.8676067871263693</c:v>
                </c:pt>
                <c:pt idx="23">
                  <c:v>1.8644726899900876</c:v>
                </c:pt>
                <c:pt idx="24">
                  <c:v>1.8613913120869034</c:v>
                </c:pt>
              </c:numCache>
            </c:numRef>
          </c:val>
          <c:extLst>
            <c:ext xmlns:c16="http://schemas.microsoft.com/office/drawing/2014/chart" uri="{C3380CC4-5D6E-409C-BE32-E72D297353CC}">
              <c16:uniqueId val="{00000002-520E-4C62-A26B-6E10166C6655}"/>
            </c:ext>
          </c:extLst>
        </c:ser>
        <c:ser>
          <c:idx val="5"/>
          <c:order val="3"/>
          <c:tx>
            <c:strRef>
              <c:f>'Graf III.2'!$N$5</c:f>
              <c:strCache>
                <c:ptCount val="1"/>
                <c:pt idx="0">
                  <c:v>Bezpečnostní kapitálová rezerva</c:v>
                </c:pt>
              </c:strCache>
            </c:strRef>
          </c:tx>
          <c:spPr>
            <a:solidFill>
              <a:schemeClr val="accent3"/>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III.2'!$N$6:$N$30</c:f>
              <c:numCache>
                <c:formatCode>0.0</c:formatCode>
                <c:ptCount val="25"/>
                <c:pt idx="0">
                  <c:v>0</c:v>
                </c:pt>
                <c:pt idx="1">
                  <c:v>0</c:v>
                </c:pt>
                <c:pt idx="2">
                  <c:v>0</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c:ext xmlns:c16="http://schemas.microsoft.com/office/drawing/2014/chart" uri="{C3380CC4-5D6E-409C-BE32-E72D297353CC}">
              <c16:uniqueId val="{00000003-520E-4C62-A26B-6E10166C6655}"/>
            </c:ext>
          </c:extLst>
        </c:ser>
        <c:ser>
          <c:idx val="6"/>
          <c:order val="4"/>
          <c:tx>
            <c:strRef>
              <c:f>'Graf III.2'!$O$5</c:f>
              <c:strCache>
                <c:ptCount val="1"/>
                <c:pt idx="0">
                  <c:v>Proticyklická rezerva</c:v>
                </c:pt>
              </c:strCache>
            </c:strRef>
          </c:tx>
          <c:spPr>
            <a:solidFill>
              <a:srgbClr val="FADE14"/>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III.2'!$O$6:$O$30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0.5</c:v>
                </c:pt>
                <c:pt idx="15">
                  <c:v>0.5</c:v>
                </c:pt>
                <c:pt idx="16">
                  <c:v>0.5</c:v>
                </c:pt>
                <c:pt idx="17">
                  <c:v>0.5</c:v>
                </c:pt>
                <c:pt idx="18">
                  <c:v>1</c:v>
                </c:pt>
                <c:pt idx="19">
                  <c:v>1</c:v>
                </c:pt>
                <c:pt idx="20">
                  <c:v>1</c:v>
                </c:pt>
                <c:pt idx="21">
                  <c:v>1.25</c:v>
                </c:pt>
                <c:pt idx="22">
                  <c:v>1.25</c:v>
                </c:pt>
                <c:pt idx="23">
                  <c:v>1.5</c:v>
                </c:pt>
                <c:pt idx="24">
                  <c:v>1.5</c:v>
                </c:pt>
              </c:numCache>
            </c:numRef>
          </c:val>
          <c:extLst>
            <c:ext xmlns:c16="http://schemas.microsoft.com/office/drawing/2014/chart" uri="{C3380CC4-5D6E-409C-BE32-E72D297353CC}">
              <c16:uniqueId val="{00000004-520E-4C62-A26B-6E10166C6655}"/>
            </c:ext>
          </c:extLst>
        </c:ser>
        <c:ser>
          <c:idx val="8"/>
          <c:order val="5"/>
          <c:tx>
            <c:strRef>
              <c:f>'Graf III.2'!$P$5</c:f>
              <c:strCache>
                <c:ptCount val="1"/>
                <c:pt idx="0">
                  <c:v>Přebytek kapitálu </c:v>
                </c:pt>
              </c:strCache>
            </c:strRef>
          </c:tx>
          <c:spPr>
            <a:solidFill>
              <a:schemeClr val="accent5"/>
            </a:solidFill>
            <a:ln w="25400">
              <a:noFill/>
            </a:ln>
          </c:spPr>
          <c:dPt>
            <c:idx val="10"/>
            <c:bubble3D val="0"/>
            <c:extLst>
              <c:ext xmlns:c16="http://schemas.microsoft.com/office/drawing/2014/chart" uri="{C3380CC4-5D6E-409C-BE32-E72D297353CC}">
                <c16:uniqueId val="{00000006-520E-4C62-A26B-6E10166C6655}"/>
              </c:ext>
            </c:extLst>
          </c:dPt>
          <c:dPt>
            <c:idx val="11"/>
            <c:bubble3D val="0"/>
            <c:extLst>
              <c:ext xmlns:c16="http://schemas.microsoft.com/office/drawing/2014/chart" uri="{C3380CC4-5D6E-409C-BE32-E72D297353CC}">
                <c16:uniqueId val="{00000007-520E-4C62-A26B-6E10166C6655}"/>
              </c:ext>
            </c:extLst>
          </c:dPt>
          <c:dPt>
            <c:idx val="12"/>
            <c:bubble3D val="0"/>
            <c:extLst>
              <c:ext xmlns:c16="http://schemas.microsoft.com/office/drawing/2014/chart" uri="{C3380CC4-5D6E-409C-BE32-E72D297353CC}">
                <c16:uniqueId val="{00000008-520E-4C62-A26B-6E10166C6655}"/>
              </c:ext>
            </c:extLst>
          </c:dPt>
          <c:dPt>
            <c:idx val="13"/>
            <c:bubble3D val="0"/>
            <c:extLst>
              <c:ext xmlns:c16="http://schemas.microsoft.com/office/drawing/2014/chart" uri="{C3380CC4-5D6E-409C-BE32-E72D297353CC}">
                <c16:uniqueId val="{00000009-520E-4C62-A26B-6E10166C6655}"/>
              </c:ext>
            </c:extLst>
          </c:dPt>
          <c:dPt>
            <c:idx val="14"/>
            <c:bubble3D val="0"/>
            <c:extLst>
              <c:ext xmlns:c16="http://schemas.microsoft.com/office/drawing/2014/chart" uri="{C3380CC4-5D6E-409C-BE32-E72D297353CC}">
                <c16:uniqueId val="{0000000A-520E-4C62-A26B-6E10166C6655}"/>
              </c:ext>
            </c:extLst>
          </c:dPt>
          <c:dPt>
            <c:idx val="15"/>
            <c:bubble3D val="0"/>
            <c:extLst>
              <c:ext xmlns:c16="http://schemas.microsoft.com/office/drawing/2014/chart" uri="{C3380CC4-5D6E-409C-BE32-E72D297353CC}">
                <c16:uniqueId val="{0000000B-520E-4C62-A26B-6E10166C6655}"/>
              </c:ext>
            </c:extLst>
          </c:dPt>
          <c:dPt>
            <c:idx val="16"/>
            <c:bubble3D val="0"/>
            <c:extLst>
              <c:ext xmlns:c16="http://schemas.microsoft.com/office/drawing/2014/chart" uri="{C3380CC4-5D6E-409C-BE32-E72D297353CC}">
                <c16:uniqueId val="{0000000C-520E-4C62-A26B-6E10166C6655}"/>
              </c:ext>
            </c:extLst>
          </c:dPt>
          <c:dPt>
            <c:idx val="17"/>
            <c:bubble3D val="0"/>
            <c:extLst>
              <c:ext xmlns:c16="http://schemas.microsoft.com/office/drawing/2014/chart" uri="{C3380CC4-5D6E-409C-BE32-E72D297353CC}">
                <c16:uniqueId val="{0000000D-520E-4C62-A26B-6E10166C6655}"/>
              </c:ext>
            </c:extLst>
          </c:dPt>
          <c:dPt>
            <c:idx val="18"/>
            <c:bubble3D val="0"/>
            <c:extLst>
              <c:ext xmlns:c16="http://schemas.microsoft.com/office/drawing/2014/chart" uri="{C3380CC4-5D6E-409C-BE32-E72D297353CC}">
                <c16:uniqueId val="{0000000E-520E-4C62-A26B-6E10166C6655}"/>
              </c:ext>
            </c:extLst>
          </c:dPt>
          <c:dPt>
            <c:idx val="19"/>
            <c:bubble3D val="0"/>
            <c:extLst>
              <c:ext xmlns:c16="http://schemas.microsoft.com/office/drawing/2014/chart" uri="{C3380CC4-5D6E-409C-BE32-E72D297353CC}">
                <c16:uniqueId val="{0000000F-520E-4C62-A26B-6E10166C6655}"/>
              </c:ext>
            </c:extLst>
          </c:dPt>
          <c:dPt>
            <c:idx val="21"/>
            <c:bubble3D val="0"/>
            <c:extLst>
              <c:ext xmlns:c16="http://schemas.microsoft.com/office/drawing/2014/chart" uri="{C3380CC4-5D6E-409C-BE32-E72D297353CC}">
                <c16:uniqueId val="{00000011-520E-4C62-A26B-6E10166C6655}"/>
              </c:ext>
            </c:extLst>
          </c:dPt>
          <c:dPt>
            <c:idx val="22"/>
            <c:bubble3D val="0"/>
            <c:extLst>
              <c:ext xmlns:c16="http://schemas.microsoft.com/office/drawing/2014/chart" uri="{C3380CC4-5D6E-409C-BE32-E72D297353CC}">
                <c16:uniqueId val="{00000013-520E-4C62-A26B-6E10166C6655}"/>
              </c:ext>
            </c:extLst>
          </c:dPt>
          <c:dPt>
            <c:idx val="23"/>
            <c:bubble3D val="0"/>
            <c:extLst>
              <c:ext xmlns:c16="http://schemas.microsoft.com/office/drawing/2014/chart" uri="{C3380CC4-5D6E-409C-BE32-E72D297353CC}">
                <c16:uniqueId val="{00000015-520E-4C62-A26B-6E10166C6655}"/>
              </c:ext>
            </c:extLst>
          </c:dPt>
          <c:dPt>
            <c:idx val="24"/>
            <c:bubble3D val="0"/>
            <c:extLst>
              <c:ext xmlns:c16="http://schemas.microsoft.com/office/drawing/2014/chart" uri="{C3380CC4-5D6E-409C-BE32-E72D297353CC}">
                <c16:uniqueId val="{00000017-520E-4C62-A26B-6E10166C6655}"/>
              </c:ext>
            </c:extLst>
          </c:dPt>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III.2'!$P$6:$P$30</c:f>
              <c:numCache>
                <c:formatCode>0.0</c:formatCode>
                <c:ptCount val="25"/>
                <c:pt idx="0">
                  <c:v>8.9415011919689871</c:v>
                </c:pt>
                <c:pt idx="1">
                  <c:v>6.4351707695179128</c:v>
                </c:pt>
                <c:pt idx="2">
                  <c:v>6.8093563140432591</c:v>
                </c:pt>
                <c:pt idx="3">
                  <c:v>5.641958802606049</c:v>
                </c:pt>
                <c:pt idx="4">
                  <c:v>3.9925959436936234</c:v>
                </c:pt>
                <c:pt idx="5">
                  <c:v>4.9082622146053092</c:v>
                </c:pt>
                <c:pt idx="6">
                  <c:v>4.1363056371913238</c:v>
                </c:pt>
                <c:pt idx="7">
                  <c:v>3.820397963880342</c:v>
                </c:pt>
                <c:pt idx="8">
                  <c:v>4.9568773897147809</c:v>
                </c:pt>
                <c:pt idx="9">
                  <c:v>4.3269175255279038</c:v>
                </c:pt>
                <c:pt idx="10">
                  <c:v>3.8534509265308428</c:v>
                </c:pt>
                <c:pt idx="11">
                  <c:v>3.7291052735786945</c:v>
                </c:pt>
                <c:pt idx="12">
                  <c:v>4.4836229091616131</c:v>
                </c:pt>
                <c:pt idx="13">
                  <c:v>3.2241395185944395</c:v>
                </c:pt>
                <c:pt idx="14">
                  <c:v>3.8838602091341299</c:v>
                </c:pt>
                <c:pt idx="15">
                  <c:v>3.5663030244960376</c:v>
                </c:pt>
                <c:pt idx="16">
                  <c:v>4.3432610694240879</c:v>
                </c:pt>
                <c:pt idx="17">
                  <c:v>3.8557390281712891</c:v>
                </c:pt>
                <c:pt idx="18">
                  <c:v>3.4805645378860017</c:v>
                </c:pt>
                <c:pt idx="19">
                  <c:v>3.459589769482033</c:v>
                </c:pt>
                <c:pt idx="20">
                  <c:v>4.3605519986244135</c:v>
                </c:pt>
                <c:pt idx="21">
                  <c:v>4.0384714669536033</c:v>
                </c:pt>
                <c:pt idx="22">
                  <c:v>4.0934908465038893</c:v>
                </c:pt>
                <c:pt idx="23">
                  <c:v>3.8975768848446872</c:v>
                </c:pt>
                <c:pt idx="24">
                  <c:v>3.9507531318361577</c:v>
                </c:pt>
              </c:numCache>
            </c:numRef>
          </c:val>
          <c:extLst>
            <c:ext xmlns:c16="http://schemas.microsoft.com/office/drawing/2014/chart" uri="{C3380CC4-5D6E-409C-BE32-E72D297353CC}">
              <c16:uniqueId val="{00000018-520E-4C62-A26B-6E10166C6655}"/>
            </c:ext>
          </c:extLst>
        </c:ser>
        <c:dLbls>
          <c:showLegendKey val="0"/>
          <c:showVal val="0"/>
          <c:showCatName val="0"/>
          <c:showSerName val="0"/>
          <c:showPercent val="0"/>
          <c:showBubbleSize val="0"/>
        </c:dLbls>
        <c:axId val="139819264"/>
        <c:axId val="139829248"/>
      </c:areaChart>
      <c:dateAx>
        <c:axId val="13981926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829248"/>
        <c:crosses val="autoZero"/>
        <c:auto val="1"/>
        <c:lblOffset val="100"/>
        <c:baseTimeUnit val="months"/>
        <c:majorUnit val="12"/>
        <c:majorTimeUnit val="months"/>
      </c:dateAx>
      <c:valAx>
        <c:axId val="139829248"/>
        <c:scaling>
          <c:orientation val="minMax"/>
          <c:max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819264"/>
        <c:crosses val="autoZero"/>
        <c:crossBetween val="midCat"/>
        <c:majorUnit val="4"/>
      </c:valAx>
      <c:spPr>
        <a:noFill/>
        <a:ln w="25400">
          <a:noFill/>
        </a:ln>
      </c:spPr>
    </c:plotArea>
    <c:legend>
      <c:legendPos val="b"/>
      <c:layout>
        <c:manualLayout>
          <c:xMode val="edge"/>
          <c:yMode val="edge"/>
          <c:x val="6.6433566433566432E-2"/>
          <c:y val="0.73155478020440745"/>
          <c:w val="0.66834232696437423"/>
          <c:h val="0.26844521979559255"/>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9353696266443402E-2"/>
          <c:w val="0.9825174825174825"/>
          <c:h val="0.79350154692417951"/>
        </c:manualLayout>
      </c:layout>
      <c:lineChart>
        <c:grouping val="standard"/>
        <c:varyColors val="0"/>
        <c:ser>
          <c:idx val="0"/>
          <c:order val="0"/>
          <c:tx>
            <c:strRef>
              <c:f>'Graf III.21'!$K$3</c:f>
              <c:strCache>
                <c:ptCount val="1"/>
                <c:pt idx="0">
                  <c:v>Share of quick assets</c:v>
                </c:pt>
              </c:strCache>
            </c:strRef>
          </c:tx>
          <c:spPr>
            <a:ln w="25400">
              <a:solidFill>
                <a:srgbClr val="4880C4"/>
              </a:solidFill>
              <a:prstDash val="solid"/>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III.21'!$K$5:$K$33</c:f>
              <c:numCache>
                <c:formatCode>0.00</c:formatCode>
                <c:ptCount val="29"/>
                <c:pt idx="0">
                  <c:v>45.23</c:v>
                </c:pt>
                <c:pt idx="1">
                  <c:v>40.99</c:v>
                </c:pt>
                <c:pt idx="2">
                  <c:v>41.9</c:v>
                </c:pt>
                <c:pt idx="3">
                  <c:v>41.97</c:v>
                </c:pt>
                <c:pt idx="4">
                  <c:v>41.56</c:v>
                </c:pt>
                <c:pt idx="5">
                  <c:v>40.65</c:v>
                </c:pt>
                <c:pt idx="6">
                  <c:v>40.54</c:v>
                </c:pt>
                <c:pt idx="7">
                  <c:v>38.46</c:v>
                </c:pt>
                <c:pt idx="8">
                  <c:v>34.299999999999997</c:v>
                </c:pt>
                <c:pt idx="9">
                  <c:v>34.409999999999997</c:v>
                </c:pt>
                <c:pt idx="10">
                  <c:v>33.81</c:v>
                </c:pt>
                <c:pt idx="11">
                  <c:v>34.409999999999997</c:v>
                </c:pt>
                <c:pt idx="12">
                  <c:v>33.74</c:v>
                </c:pt>
                <c:pt idx="13">
                  <c:v>31.55</c:v>
                </c:pt>
                <c:pt idx="14">
                  <c:v>30.76</c:v>
                </c:pt>
                <c:pt idx="15">
                  <c:v>32.47</c:v>
                </c:pt>
                <c:pt idx="16">
                  <c:v>30.16</c:v>
                </c:pt>
                <c:pt idx="17">
                  <c:v>29.33</c:v>
                </c:pt>
                <c:pt idx="18">
                  <c:v>29.54</c:v>
                </c:pt>
                <c:pt idx="19">
                  <c:v>27.95</c:v>
                </c:pt>
                <c:pt idx="20">
                  <c:v>30.12</c:v>
                </c:pt>
                <c:pt idx="21">
                  <c:v>30.58</c:v>
                </c:pt>
                <c:pt idx="22">
                  <c:v>29.34</c:v>
                </c:pt>
                <c:pt idx="23">
                  <c:v>25.23</c:v>
                </c:pt>
                <c:pt idx="24">
                  <c:v>27.48</c:v>
                </c:pt>
                <c:pt idx="25">
                  <c:v>19.91</c:v>
                </c:pt>
                <c:pt idx="26">
                  <c:v>20.62</c:v>
                </c:pt>
                <c:pt idx="27">
                  <c:v>20.8</c:v>
                </c:pt>
                <c:pt idx="28">
                  <c:v>24.45</c:v>
                </c:pt>
              </c:numCache>
            </c:numRef>
          </c:val>
          <c:smooth val="0"/>
          <c:extLst>
            <c:ext xmlns:c16="http://schemas.microsoft.com/office/drawing/2014/chart" uri="{C3380CC4-5D6E-409C-BE32-E72D297353CC}">
              <c16:uniqueId val="{00000000-8C10-45D7-93C4-34A2AF91A3B5}"/>
            </c:ext>
          </c:extLst>
        </c:ser>
        <c:ser>
          <c:idx val="1"/>
          <c:order val="1"/>
          <c:tx>
            <c:strRef>
              <c:f>'Graf III.21'!$L$3</c:f>
              <c:strCache>
                <c:ptCount val="1"/>
                <c:pt idx="0">
                  <c:v>Share of demand deposits with banks</c:v>
                </c:pt>
              </c:strCache>
            </c:strRef>
          </c:tx>
          <c:spPr>
            <a:ln w="25400">
              <a:solidFill>
                <a:schemeClr val="accent1"/>
              </a:solidFill>
              <a:prstDash val="sysDash"/>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III.21'!$L$5:$L$33</c:f>
              <c:numCache>
                <c:formatCode>0.00</c:formatCode>
                <c:ptCount val="29"/>
                <c:pt idx="0">
                  <c:v>8.0399999999999991</c:v>
                </c:pt>
                <c:pt idx="1">
                  <c:v>6.16</c:v>
                </c:pt>
                <c:pt idx="2">
                  <c:v>6.65</c:v>
                </c:pt>
                <c:pt idx="3">
                  <c:v>7.61</c:v>
                </c:pt>
                <c:pt idx="4">
                  <c:v>8.07</c:v>
                </c:pt>
                <c:pt idx="5">
                  <c:v>9.77</c:v>
                </c:pt>
                <c:pt idx="6">
                  <c:v>9.5</c:v>
                </c:pt>
                <c:pt idx="7">
                  <c:v>9.98</c:v>
                </c:pt>
                <c:pt idx="8">
                  <c:v>8.24</c:v>
                </c:pt>
                <c:pt idx="9">
                  <c:v>8.35</c:v>
                </c:pt>
                <c:pt idx="10">
                  <c:v>7.96</c:v>
                </c:pt>
                <c:pt idx="11">
                  <c:v>8.1</c:v>
                </c:pt>
                <c:pt idx="12">
                  <c:v>8.0500000000000007</c:v>
                </c:pt>
                <c:pt idx="13">
                  <c:v>8.18</c:v>
                </c:pt>
                <c:pt idx="14">
                  <c:v>8.5500000000000007</c:v>
                </c:pt>
                <c:pt idx="15">
                  <c:v>10.67</c:v>
                </c:pt>
                <c:pt idx="16">
                  <c:v>9.7899999999999991</c:v>
                </c:pt>
                <c:pt idx="17">
                  <c:v>8.81</c:v>
                </c:pt>
                <c:pt idx="18">
                  <c:v>10.050000000000001</c:v>
                </c:pt>
                <c:pt idx="19">
                  <c:v>8.14</c:v>
                </c:pt>
                <c:pt idx="20">
                  <c:v>9.61</c:v>
                </c:pt>
                <c:pt idx="21">
                  <c:v>13.95</c:v>
                </c:pt>
                <c:pt idx="22">
                  <c:v>12.07</c:v>
                </c:pt>
                <c:pt idx="23">
                  <c:v>10.68</c:v>
                </c:pt>
                <c:pt idx="24">
                  <c:v>12.48</c:v>
                </c:pt>
                <c:pt idx="25">
                  <c:v>6.89</c:v>
                </c:pt>
                <c:pt idx="26">
                  <c:v>7.25</c:v>
                </c:pt>
                <c:pt idx="27">
                  <c:v>7.18</c:v>
                </c:pt>
                <c:pt idx="28">
                  <c:v>9.35</c:v>
                </c:pt>
              </c:numCache>
            </c:numRef>
          </c:val>
          <c:smooth val="0"/>
          <c:extLst>
            <c:ext xmlns:c16="http://schemas.microsoft.com/office/drawing/2014/chart" uri="{C3380CC4-5D6E-409C-BE32-E72D297353CC}">
              <c16:uniqueId val="{00000001-8C10-45D7-93C4-34A2AF91A3B5}"/>
            </c:ext>
          </c:extLst>
        </c:ser>
        <c:dLbls>
          <c:showLegendKey val="0"/>
          <c:showVal val="0"/>
          <c:showCatName val="0"/>
          <c:showSerName val="0"/>
          <c:showPercent val="0"/>
          <c:showBubbleSize val="0"/>
        </c:dLbls>
        <c:marker val="1"/>
        <c:smooth val="0"/>
        <c:axId val="150719104"/>
        <c:axId val="150724992"/>
      </c:lineChart>
      <c:lineChart>
        <c:grouping val="standard"/>
        <c:varyColors val="0"/>
        <c:ser>
          <c:idx val="2"/>
          <c:order val="2"/>
          <c:tx>
            <c:strRef>
              <c:f>'Graf III.21'!$M$3</c:f>
              <c:strCache>
                <c:ptCount val="1"/>
                <c:pt idx="0">
                  <c:v>Share of credit financing (rhs)</c:v>
                </c:pt>
              </c:strCache>
            </c:strRef>
          </c:tx>
          <c:spPr>
            <a:ln w="25400">
              <a:solidFill>
                <a:schemeClr val="accent2"/>
              </a:solidFill>
              <a:prstDash val="solid"/>
            </a:ln>
          </c:spPr>
          <c:marker>
            <c:symbol val="none"/>
          </c:marker>
          <c:cat>
            <c:numRef>
              <c:f>'Graf III.21'!$J$5:$J$33</c:f>
              <c:numCache>
                <c:formatCode>m/d/yyyy</c:formatCode>
                <c:ptCount val="29"/>
                <c:pt idx="0">
                  <c:v>40908</c:v>
                </c:pt>
                <c:pt idx="1">
                  <c:v>40999</c:v>
                </c:pt>
                <c:pt idx="2">
                  <c:v>41090</c:v>
                </c:pt>
                <c:pt idx="3">
                  <c:v>41182</c:v>
                </c:pt>
                <c:pt idx="4">
                  <c:v>41274</c:v>
                </c:pt>
                <c:pt idx="5">
                  <c:v>41364</c:v>
                </c:pt>
                <c:pt idx="6">
                  <c:v>41455</c:v>
                </c:pt>
                <c:pt idx="7">
                  <c:v>41547</c:v>
                </c:pt>
                <c:pt idx="8">
                  <c:v>41639</c:v>
                </c:pt>
                <c:pt idx="9">
                  <c:v>41729</c:v>
                </c:pt>
                <c:pt idx="10">
                  <c:v>41820</c:v>
                </c:pt>
                <c:pt idx="11">
                  <c:v>41912</c:v>
                </c:pt>
                <c:pt idx="12">
                  <c:v>42004</c:v>
                </c:pt>
                <c:pt idx="13">
                  <c:v>42094</c:v>
                </c:pt>
                <c:pt idx="14">
                  <c:v>42185</c:v>
                </c:pt>
                <c:pt idx="15">
                  <c:v>42277</c:v>
                </c:pt>
                <c:pt idx="16">
                  <c:v>42369</c:v>
                </c:pt>
                <c:pt idx="17">
                  <c:v>42460</c:v>
                </c:pt>
                <c:pt idx="18">
                  <c:v>42551</c:v>
                </c:pt>
                <c:pt idx="19">
                  <c:v>42643</c:v>
                </c:pt>
                <c:pt idx="20">
                  <c:v>42735</c:v>
                </c:pt>
                <c:pt idx="21">
                  <c:v>42825</c:v>
                </c:pt>
                <c:pt idx="22">
                  <c:v>42916</c:v>
                </c:pt>
                <c:pt idx="23">
                  <c:v>43008</c:v>
                </c:pt>
                <c:pt idx="24">
                  <c:v>43100</c:v>
                </c:pt>
                <c:pt idx="25">
                  <c:v>43190</c:v>
                </c:pt>
                <c:pt idx="26">
                  <c:v>43281</c:v>
                </c:pt>
                <c:pt idx="27">
                  <c:v>43373</c:v>
                </c:pt>
                <c:pt idx="28">
                  <c:v>43465</c:v>
                </c:pt>
              </c:numCache>
            </c:numRef>
          </c:cat>
          <c:val>
            <c:numRef>
              <c:f>'Graf III.21'!$M$5:$M$33</c:f>
              <c:numCache>
                <c:formatCode>0.00</c:formatCode>
                <c:ptCount val="29"/>
                <c:pt idx="0">
                  <c:v>2.35</c:v>
                </c:pt>
                <c:pt idx="1">
                  <c:v>2.2599999999999998</c:v>
                </c:pt>
                <c:pt idx="2">
                  <c:v>2.81</c:v>
                </c:pt>
                <c:pt idx="3">
                  <c:v>4.13</c:v>
                </c:pt>
                <c:pt idx="4">
                  <c:v>4.96</c:v>
                </c:pt>
                <c:pt idx="5">
                  <c:v>4.92</c:v>
                </c:pt>
                <c:pt idx="6">
                  <c:v>5.29</c:v>
                </c:pt>
                <c:pt idx="7">
                  <c:v>5.12</c:v>
                </c:pt>
                <c:pt idx="8">
                  <c:v>5.93</c:v>
                </c:pt>
                <c:pt idx="9">
                  <c:v>5.86</c:v>
                </c:pt>
                <c:pt idx="10">
                  <c:v>5.49</c:v>
                </c:pt>
                <c:pt idx="11">
                  <c:v>5.18</c:v>
                </c:pt>
                <c:pt idx="12">
                  <c:v>5.33</c:v>
                </c:pt>
                <c:pt idx="13">
                  <c:v>4.3899999999999997</c:v>
                </c:pt>
                <c:pt idx="14">
                  <c:v>4.37</c:v>
                </c:pt>
                <c:pt idx="15">
                  <c:v>4.1500000000000004</c:v>
                </c:pt>
                <c:pt idx="16">
                  <c:v>3.98</c:v>
                </c:pt>
                <c:pt idx="17">
                  <c:v>3.77</c:v>
                </c:pt>
                <c:pt idx="18">
                  <c:v>4.16</c:v>
                </c:pt>
                <c:pt idx="19">
                  <c:v>4.3499999999999996</c:v>
                </c:pt>
                <c:pt idx="20">
                  <c:v>4.3899999999999997</c:v>
                </c:pt>
                <c:pt idx="21">
                  <c:v>6.67</c:v>
                </c:pt>
                <c:pt idx="22">
                  <c:v>5.43</c:v>
                </c:pt>
                <c:pt idx="23">
                  <c:v>5.75</c:v>
                </c:pt>
                <c:pt idx="24">
                  <c:v>5.38</c:v>
                </c:pt>
                <c:pt idx="25">
                  <c:v>5.14</c:v>
                </c:pt>
                <c:pt idx="26">
                  <c:v>4.9000000000000004</c:v>
                </c:pt>
                <c:pt idx="27">
                  <c:v>5.03</c:v>
                </c:pt>
                <c:pt idx="28">
                  <c:v>5.05</c:v>
                </c:pt>
              </c:numCache>
            </c:numRef>
          </c:val>
          <c:smooth val="0"/>
          <c:extLst>
            <c:ext xmlns:c16="http://schemas.microsoft.com/office/drawing/2014/chart" uri="{C3380CC4-5D6E-409C-BE32-E72D297353CC}">
              <c16:uniqueId val="{00000002-8C10-45D7-93C4-34A2AF91A3B5}"/>
            </c:ext>
          </c:extLst>
        </c:ser>
        <c:dLbls>
          <c:showLegendKey val="0"/>
          <c:showVal val="0"/>
          <c:showCatName val="0"/>
          <c:showSerName val="0"/>
          <c:showPercent val="0"/>
          <c:showBubbleSize val="0"/>
        </c:dLbls>
        <c:marker val="1"/>
        <c:smooth val="0"/>
        <c:axId val="150728064"/>
        <c:axId val="150726528"/>
      </c:lineChart>
      <c:dateAx>
        <c:axId val="150719104"/>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724992"/>
        <c:crosses val="autoZero"/>
        <c:auto val="1"/>
        <c:lblOffset val="100"/>
        <c:baseTimeUnit val="months"/>
        <c:majorUnit val="12"/>
        <c:majorTimeUnit val="months"/>
      </c:dateAx>
      <c:valAx>
        <c:axId val="150724992"/>
        <c:scaling>
          <c:orientation val="minMax"/>
          <c:max val="7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719104"/>
        <c:crosses val="autoZero"/>
        <c:crossBetween val="between"/>
        <c:majorUnit val="10"/>
      </c:valAx>
      <c:valAx>
        <c:axId val="150726528"/>
        <c:scaling>
          <c:orientation val="minMax"/>
          <c:max val="7"/>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728064"/>
        <c:crosses val="max"/>
        <c:crossBetween val="between"/>
        <c:majorUnit val="1"/>
      </c:valAx>
      <c:dateAx>
        <c:axId val="150728064"/>
        <c:scaling>
          <c:orientation val="minMax"/>
        </c:scaling>
        <c:delete val="1"/>
        <c:axPos val="b"/>
        <c:numFmt formatCode="m/d/yyyy" sourceLinked="1"/>
        <c:majorTickMark val="out"/>
        <c:minorTickMark val="none"/>
        <c:tickLblPos val="nextTo"/>
        <c:crossAx val="150726528"/>
        <c:crosses val="autoZero"/>
        <c:auto val="1"/>
        <c:lblOffset val="100"/>
        <c:baseTimeUnit val="months"/>
      </c:dateAx>
      <c:spPr>
        <a:noFill/>
        <a:ln w="25400">
          <a:noFill/>
        </a:ln>
      </c:spPr>
    </c:plotArea>
    <c:legend>
      <c:legendPos val="b"/>
      <c:layout>
        <c:manualLayout>
          <c:xMode val="edge"/>
          <c:yMode val="edge"/>
          <c:x val="5.5944055944055944E-2"/>
          <c:y val="0.82059684182674431"/>
          <c:w val="0.71017785364242059"/>
          <c:h val="0.1794032783027997"/>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areaChart>
        <c:grouping val="stacked"/>
        <c:varyColors val="0"/>
        <c:ser>
          <c:idx val="0"/>
          <c:order val="0"/>
          <c:tx>
            <c:strRef>
              <c:f>'Graf III.22'!$L$4</c:f>
              <c:strCache>
                <c:ptCount val="1"/>
                <c:pt idx="0">
                  <c:v>Půjčky nefinančním podnikům</c:v>
                </c:pt>
              </c:strCache>
            </c:strRef>
          </c:tx>
          <c:spPr>
            <a:solidFill>
              <a:srgbClr val="4880C6"/>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III.22'!$L$5:$L$45</c:f>
              <c:numCache>
                <c:formatCode>0.00</c:formatCode>
                <c:ptCount val="41"/>
                <c:pt idx="0">
                  <c:v>195.735266</c:v>
                </c:pt>
                <c:pt idx="1">
                  <c:v>187.79491200000001</c:v>
                </c:pt>
                <c:pt idx="2">
                  <c:v>178.89044200000001</c:v>
                </c:pt>
                <c:pt idx="3">
                  <c:v>168.09174100000001</c:v>
                </c:pt>
                <c:pt idx="4">
                  <c:v>165.35034299999998</c:v>
                </c:pt>
                <c:pt idx="5">
                  <c:v>163.73142500000003</c:v>
                </c:pt>
                <c:pt idx="6">
                  <c:v>187.10196999999999</c:v>
                </c:pt>
                <c:pt idx="7">
                  <c:v>179.39905300000001</c:v>
                </c:pt>
                <c:pt idx="8">
                  <c:v>176.63446500000001</c:v>
                </c:pt>
                <c:pt idx="9">
                  <c:v>177.92964699999999</c:v>
                </c:pt>
                <c:pt idx="10">
                  <c:v>173.781769</c:v>
                </c:pt>
                <c:pt idx="11">
                  <c:v>172.60945299999997</c:v>
                </c:pt>
                <c:pt idx="12">
                  <c:v>177.44875399999998</c:v>
                </c:pt>
                <c:pt idx="13">
                  <c:v>172.21477399999998</c:v>
                </c:pt>
                <c:pt idx="14">
                  <c:v>173.05623399999999</c:v>
                </c:pt>
                <c:pt idx="15">
                  <c:v>169.21064299999998</c:v>
                </c:pt>
                <c:pt idx="16">
                  <c:v>171.96078899999998</c:v>
                </c:pt>
                <c:pt idx="17">
                  <c:v>148.21301500000001</c:v>
                </c:pt>
                <c:pt idx="18">
                  <c:v>154.29691</c:v>
                </c:pt>
                <c:pt idx="19">
                  <c:v>154.60762</c:v>
                </c:pt>
                <c:pt idx="20">
                  <c:v>164.47685899999999</c:v>
                </c:pt>
                <c:pt idx="21">
                  <c:v>161.76346450540916</c:v>
                </c:pt>
                <c:pt idx="22">
                  <c:v>165.46301401507404</c:v>
                </c:pt>
                <c:pt idx="23">
                  <c:v>164.63748710940806</c:v>
                </c:pt>
                <c:pt idx="24">
                  <c:v>170.59531181386646</c:v>
                </c:pt>
                <c:pt idx="25">
                  <c:v>174.88071727708225</c:v>
                </c:pt>
                <c:pt idx="26">
                  <c:v>182.53831914130953</c:v>
                </c:pt>
                <c:pt idx="27">
                  <c:v>183.57608829981911</c:v>
                </c:pt>
                <c:pt idx="28">
                  <c:v>189.97468065929314</c:v>
                </c:pt>
                <c:pt idx="29">
                  <c:v>190.50315100457621</c:v>
                </c:pt>
                <c:pt idx="30">
                  <c:v>199.62998273375891</c:v>
                </c:pt>
                <c:pt idx="31">
                  <c:v>203.18333396107232</c:v>
                </c:pt>
                <c:pt idx="32">
                  <c:v>209.24144141573794</c:v>
                </c:pt>
                <c:pt idx="33">
                  <c:v>216.00871425989615</c:v>
                </c:pt>
                <c:pt idx="34">
                  <c:v>223.92995374645986</c:v>
                </c:pt>
                <c:pt idx="35">
                  <c:v>223.91034487759302</c:v>
                </c:pt>
                <c:pt idx="36">
                  <c:v>230.12488958140756</c:v>
                </c:pt>
                <c:pt idx="37">
                  <c:v>232.98153807166187</c:v>
                </c:pt>
                <c:pt idx="38">
                  <c:v>240.8910214979179</c:v>
                </c:pt>
                <c:pt idx="39">
                  <c:v>234.68891431575568</c:v>
                </c:pt>
                <c:pt idx="40">
                  <c:v>243.37244553349058</c:v>
                </c:pt>
              </c:numCache>
            </c:numRef>
          </c:val>
          <c:extLst>
            <c:ext xmlns:c16="http://schemas.microsoft.com/office/drawing/2014/chart" uri="{C3380CC4-5D6E-409C-BE32-E72D297353CC}">
              <c16:uniqueId val="{00000000-EB57-40BF-AF53-F9D66D14DD07}"/>
            </c:ext>
          </c:extLst>
        </c:ser>
        <c:ser>
          <c:idx val="1"/>
          <c:order val="1"/>
          <c:tx>
            <c:strRef>
              <c:f>'Graf III.22'!$M$4</c:f>
              <c:strCache>
                <c:ptCount val="1"/>
                <c:pt idx="0">
                  <c:v>Půjčky domácnostem na spotřebu</c:v>
                </c:pt>
              </c:strCache>
            </c:strRef>
          </c:tx>
          <c:spPr>
            <a:solidFill>
              <a:srgbClr val="E96041"/>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III.22'!$M$5:$M$45</c:f>
              <c:numCache>
                <c:formatCode>0.00</c:formatCode>
                <c:ptCount val="41"/>
                <c:pt idx="0">
                  <c:v>137.13027000000002</c:v>
                </c:pt>
                <c:pt idx="1">
                  <c:v>131.78218899999999</c:v>
                </c:pt>
                <c:pt idx="2">
                  <c:v>120.70502399999999</c:v>
                </c:pt>
                <c:pt idx="3">
                  <c:v>112.866105</c:v>
                </c:pt>
                <c:pt idx="4">
                  <c:v>110.127387</c:v>
                </c:pt>
                <c:pt idx="5">
                  <c:v>102.65777</c:v>
                </c:pt>
                <c:pt idx="6">
                  <c:v>77.19595600000001</c:v>
                </c:pt>
                <c:pt idx="7">
                  <c:v>63.995432999999998</c:v>
                </c:pt>
                <c:pt idx="8">
                  <c:v>63.961278</c:v>
                </c:pt>
                <c:pt idx="9">
                  <c:v>67.622183000000007</c:v>
                </c:pt>
                <c:pt idx="10">
                  <c:v>69.095917999999998</c:v>
                </c:pt>
                <c:pt idx="11">
                  <c:v>68.460984999999994</c:v>
                </c:pt>
                <c:pt idx="12">
                  <c:v>68.14645999999999</c:v>
                </c:pt>
                <c:pt idx="13">
                  <c:v>65.037272000000002</c:v>
                </c:pt>
                <c:pt idx="14">
                  <c:v>66.304847999999993</c:v>
                </c:pt>
                <c:pt idx="15">
                  <c:v>66.260141000000004</c:v>
                </c:pt>
                <c:pt idx="16">
                  <c:v>66.472106999999994</c:v>
                </c:pt>
                <c:pt idx="17">
                  <c:v>68.142639000000017</c:v>
                </c:pt>
                <c:pt idx="18">
                  <c:v>67.456126999999995</c:v>
                </c:pt>
                <c:pt idx="19">
                  <c:v>65.457650000000001</c:v>
                </c:pt>
                <c:pt idx="20">
                  <c:v>64.910747999999998</c:v>
                </c:pt>
                <c:pt idx="21">
                  <c:v>66.089956603600569</c:v>
                </c:pt>
                <c:pt idx="22">
                  <c:v>68.581606371709242</c:v>
                </c:pt>
                <c:pt idx="23">
                  <c:v>69.77044348816429</c:v>
                </c:pt>
                <c:pt idx="24">
                  <c:v>68.156597457861793</c:v>
                </c:pt>
                <c:pt idx="25">
                  <c:v>65.837449698855849</c:v>
                </c:pt>
                <c:pt idx="26">
                  <c:v>48.680713516398306</c:v>
                </c:pt>
                <c:pt idx="27">
                  <c:v>48.989205978817182</c:v>
                </c:pt>
                <c:pt idx="28">
                  <c:v>50.190784444512289</c:v>
                </c:pt>
                <c:pt idx="29">
                  <c:v>53.126876336584985</c:v>
                </c:pt>
                <c:pt idx="30">
                  <c:v>52.810481637045697</c:v>
                </c:pt>
                <c:pt idx="31">
                  <c:v>53.629260442002391</c:v>
                </c:pt>
                <c:pt idx="32">
                  <c:v>53.709943336549287</c:v>
                </c:pt>
                <c:pt idx="33">
                  <c:v>52.346974730146748</c:v>
                </c:pt>
                <c:pt idx="34">
                  <c:v>52.644605325275194</c:v>
                </c:pt>
                <c:pt idx="35">
                  <c:v>53.277015690218903</c:v>
                </c:pt>
                <c:pt idx="36">
                  <c:v>54.093931787828637</c:v>
                </c:pt>
                <c:pt idx="37">
                  <c:v>53.789982664532111</c:v>
                </c:pt>
                <c:pt idx="38">
                  <c:v>53.95829402345904</c:v>
                </c:pt>
                <c:pt idx="39">
                  <c:v>53.761037924794365</c:v>
                </c:pt>
                <c:pt idx="40">
                  <c:v>53.032955201651312</c:v>
                </c:pt>
              </c:numCache>
            </c:numRef>
          </c:val>
          <c:extLst>
            <c:ext xmlns:c16="http://schemas.microsoft.com/office/drawing/2014/chart" uri="{C3380CC4-5D6E-409C-BE32-E72D297353CC}">
              <c16:uniqueId val="{00000001-EB57-40BF-AF53-F9D66D14DD07}"/>
            </c:ext>
          </c:extLst>
        </c:ser>
        <c:ser>
          <c:idx val="2"/>
          <c:order val="2"/>
          <c:tx>
            <c:strRef>
              <c:f>'Graf III.22'!$K$4</c:f>
              <c:strCache>
                <c:ptCount val="1"/>
                <c:pt idx="0">
                  <c:v>Ostatní půjčky</c:v>
                </c:pt>
              </c:strCache>
            </c:strRef>
          </c:tx>
          <c:spPr>
            <a:solidFill>
              <a:srgbClr val="FFDD00"/>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III.22'!$K$5:$K$45</c:f>
              <c:numCache>
                <c:formatCode>0.00</c:formatCode>
                <c:ptCount val="41"/>
                <c:pt idx="0">
                  <c:v>19.978473999999988</c:v>
                </c:pt>
                <c:pt idx="1">
                  <c:v>20.117566000000021</c:v>
                </c:pt>
                <c:pt idx="2">
                  <c:v>20.517641999999949</c:v>
                </c:pt>
                <c:pt idx="3">
                  <c:v>18.621050999999976</c:v>
                </c:pt>
                <c:pt idx="4">
                  <c:v>16.960513999999954</c:v>
                </c:pt>
                <c:pt idx="5">
                  <c:v>14.907799000000043</c:v>
                </c:pt>
                <c:pt idx="6">
                  <c:v>14.443298000000039</c:v>
                </c:pt>
                <c:pt idx="7">
                  <c:v>16.147150999999976</c:v>
                </c:pt>
                <c:pt idx="8">
                  <c:v>15.656568000000021</c:v>
                </c:pt>
                <c:pt idx="9">
                  <c:v>16.137672000000034</c:v>
                </c:pt>
                <c:pt idx="10">
                  <c:v>15.663778000000006</c:v>
                </c:pt>
                <c:pt idx="11">
                  <c:v>14.989328999999984</c:v>
                </c:pt>
                <c:pt idx="12">
                  <c:v>14.578699999999982</c:v>
                </c:pt>
                <c:pt idx="13">
                  <c:v>13.672884000000019</c:v>
                </c:pt>
                <c:pt idx="14">
                  <c:v>13.242271000000008</c:v>
                </c:pt>
                <c:pt idx="15">
                  <c:v>12.833447000000014</c:v>
                </c:pt>
                <c:pt idx="16">
                  <c:v>12.353347000000008</c:v>
                </c:pt>
                <c:pt idx="17">
                  <c:v>11.71632299999999</c:v>
                </c:pt>
                <c:pt idx="18">
                  <c:v>11.358022000000012</c:v>
                </c:pt>
                <c:pt idx="19">
                  <c:v>11.050954999999988</c:v>
                </c:pt>
                <c:pt idx="20">
                  <c:v>11.194331000000027</c:v>
                </c:pt>
                <c:pt idx="21">
                  <c:v>10.830382303025385</c:v>
                </c:pt>
                <c:pt idx="22">
                  <c:v>10.284926821634478</c:v>
                </c:pt>
                <c:pt idx="23">
                  <c:v>9.9649857615718656</c:v>
                </c:pt>
                <c:pt idx="24">
                  <c:v>9.729783560437907</c:v>
                </c:pt>
                <c:pt idx="25">
                  <c:v>10.14927247731165</c:v>
                </c:pt>
                <c:pt idx="26">
                  <c:v>9.8665581632541137</c:v>
                </c:pt>
                <c:pt idx="27">
                  <c:v>10.004129991618342</c:v>
                </c:pt>
                <c:pt idx="28">
                  <c:v>10.232304803849475</c:v>
                </c:pt>
                <c:pt idx="29">
                  <c:v>9.9454067267217763</c:v>
                </c:pt>
                <c:pt idx="30">
                  <c:v>10.836097959630555</c:v>
                </c:pt>
                <c:pt idx="31">
                  <c:v>9.9444111547642891</c:v>
                </c:pt>
                <c:pt idx="32">
                  <c:v>9.6624975028458433</c:v>
                </c:pt>
                <c:pt idx="33">
                  <c:v>10.011408278815543</c:v>
                </c:pt>
                <c:pt idx="34">
                  <c:v>11.076911345375665</c:v>
                </c:pt>
                <c:pt idx="35">
                  <c:v>11.404847691780844</c:v>
                </c:pt>
                <c:pt idx="36">
                  <c:v>10.748929498644328</c:v>
                </c:pt>
                <c:pt idx="37">
                  <c:v>10.540648339810497</c:v>
                </c:pt>
                <c:pt idx="38">
                  <c:v>11.008862544655109</c:v>
                </c:pt>
                <c:pt idx="39">
                  <c:v>11.408714844226692</c:v>
                </c:pt>
                <c:pt idx="40">
                  <c:v>10.784443195865613</c:v>
                </c:pt>
              </c:numCache>
            </c:numRef>
          </c:val>
          <c:extLst>
            <c:ext xmlns:c16="http://schemas.microsoft.com/office/drawing/2014/chart" uri="{C3380CC4-5D6E-409C-BE32-E72D297353CC}">
              <c16:uniqueId val="{00000002-EB57-40BF-AF53-F9D66D14DD07}"/>
            </c:ext>
          </c:extLst>
        </c:ser>
        <c:dLbls>
          <c:showLegendKey val="0"/>
          <c:showVal val="0"/>
          <c:showCatName val="0"/>
          <c:showSerName val="0"/>
          <c:showPercent val="0"/>
          <c:showBubbleSize val="0"/>
        </c:dLbls>
        <c:axId val="150314368"/>
        <c:axId val="150325504"/>
      </c:areaChart>
      <c:lineChart>
        <c:grouping val="standard"/>
        <c:varyColors val="0"/>
        <c:ser>
          <c:idx val="4"/>
          <c:order val="3"/>
          <c:tx>
            <c:strRef>
              <c:f>'Graf III.22'!$O$4</c:f>
              <c:strCache>
                <c:ptCount val="1"/>
                <c:pt idx="0">
                  <c:v>Tržní podíl NPFA – půjčky domácnostem na spotř. (pr. osa)</c:v>
                </c:pt>
              </c:strCache>
            </c:strRef>
          </c:tx>
          <c:spPr>
            <a:ln w="25400">
              <a:solidFill>
                <a:sysClr val="windowText" lastClr="000000"/>
              </a:solidFill>
              <a:prstDash val="solid"/>
            </a:ln>
          </c:spPr>
          <c:marker>
            <c:symbol val="circle"/>
            <c:size val="7"/>
            <c:spPr>
              <a:solidFill>
                <a:schemeClr val="accent2"/>
              </a:solidFill>
              <a:ln w="12700">
                <a:solidFill>
                  <a:sysClr val="windowText" lastClr="000000"/>
                </a:solidFill>
              </a:ln>
            </c:spPr>
          </c:marke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III.22'!$O$5:$O$45</c:f>
              <c:numCache>
                <c:formatCode>0.00</c:formatCode>
                <c:ptCount val="41"/>
                <c:pt idx="0">
                  <c:v>44.781900036140918</c:v>
                </c:pt>
                <c:pt idx="1">
                  <c:v>43.186731083193017</c:v>
                </c:pt>
                <c:pt idx="2">
                  <c:v>40.278142668546593</c:v>
                </c:pt>
                <c:pt idx="3">
                  <c:v>38.078237030479208</c:v>
                </c:pt>
                <c:pt idx="4">
                  <c:v>37.241938615611353</c:v>
                </c:pt>
                <c:pt idx="5">
                  <c:v>35.53454781790257</c:v>
                </c:pt>
                <c:pt idx="6">
                  <c:v>29.113865980255476</c:v>
                </c:pt>
                <c:pt idx="7">
                  <c:v>24.245218898482847</c:v>
                </c:pt>
                <c:pt idx="8">
                  <c:v>24.304400561227403</c:v>
                </c:pt>
                <c:pt idx="9">
                  <c:v>25.425889547372606</c:v>
                </c:pt>
                <c:pt idx="10">
                  <c:v>25.886850665386437</c:v>
                </c:pt>
                <c:pt idx="11">
                  <c:v>25.734853216557575</c:v>
                </c:pt>
                <c:pt idx="12">
                  <c:v>25.789767995835273</c:v>
                </c:pt>
                <c:pt idx="13">
                  <c:v>25.022980631939252</c:v>
                </c:pt>
                <c:pt idx="14">
                  <c:v>25.420114699746293</c:v>
                </c:pt>
                <c:pt idx="15">
                  <c:v>25.416354267566536</c:v>
                </c:pt>
                <c:pt idx="16">
                  <c:v>25.453961922593098</c:v>
                </c:pt>
                <c:pt idx="17">
                  <c:v>26.165017866570867</c:v>
                </c:pt>
                <c:pt idx="18">
                  <c:v>25.971472084144764</c:v>
                </c:pt>
                <c:pt idx="19">
                  <c:v>25.211892845223421</c:v>
                </c:pt>
                <c:pt idx="20">
                  <c:v>24.938245225593199</c:v>
                </c:pt>
                <c:pt idx="21">
                  <c:v>25.398206186154294</c:v>
                </c:pt>
                <c:pt idx="22">
                  <c:v>26.231130207219511</c:v>
                </c:pt>
                <c:pt idx="23">
                  <c:v>26.446012937534856</c:v>
                </c:pt>
                <c:pt idx="24">
                  <c:v>25.974050993066594</c:v>
                </c:pt>
                <c:pt idx="25">
                  <c:v>25.514909293073799</c:v>
                </c:pt>
                <c:pt idx="26">
                  <c:v>20.114922293233473</c:v>
                </c:pt>
                <c:pt idx="27">
                  <c:v>20.127361459934495</c:v>
                </c:pt>
                <c:pt idx="28">
                  <c:v>20.514957673272448</c:v>
                </c:pt>
                <c:pt idx="29">
                  <c:v>21.518102950422545</c:v>
                </c:pt>
                <c:pt idx="30">
                  <c:v>21.122614234767919</c:v>
                </c:pt>
                <c:pt idx="31">
                  <c:v>21.150962829131004</c:v>
                </c:pt>
                <c:pt idx="32">
                  <c:v>20.844228496714781</c:v>
                </c:pt>
                <c:pt idx="33">
                  <c:v>20.408452997316171</c:v>
                </c:pt>
                <c:pt idx="34">
                  <c:v>20.259638677391308</c:v>
                </c:pt>
                <c:pt idx="35">
                  <c:v>20.33975965243712</c:v>
                </c:pt>
                <c:pt idx="36">
                  <c:v>20.253091489185966</c:v>
                </c:pt>
                <c:pt idx="37">
                  <c:v>20.06107838830691</c:v>
                </c:pt>
                <c:pt idx="38">
                  <c:v>19.733502695792783</c:v>
                </c:pt>
                <c:pt idx="39">
                  <c:v>19.381599166276526</c:v>
                </c:pt>
                <c:pt idx="40">
                  <c:v>18.894919430574365</c:v>
                </c:pt>
              </c:numCache>
            </c:numRef>
          </c:val>
          <c:smooth val="0"/>
          <c:extLst>
            <c:ext xmlns:c16="http://schemas.microsoft.com/office/drawing/2014/chart" uri="{C3380CC4-5D6E-409C-BE32-E72D297353CC}">
              <c16:uniqueId val="{00000003-EB57-40BF-AF53-F9D66D14DD07}"/>
            </c:ext>
          </c:extLst>
        </c:ser>
        <c:ser>
          <c:idx val="3"/>
          <c:order val="4"/>
          <c:tx>
            <c:strRef>
              <c:f>'Graf III.22'!$N$4</c:f>
              <c:strCache>
                <c:ptCount val="1"/>
                <c:pt idx="0">
                  <c:v>Tržní podíl NPFA – půjčky nefinančním podnikům (pr. osa)</c:v>
                </c:pt>
              </c:strCache>
            </c:strRef>
          </c:tx>
          <c:spPr>
            <a:ln w="25400">
              <a:solidFill>
                <a:sysClr val="windowText" lastClr="000000"/>
              </a:solidFill>
              <a:prstDash val="solid"/>
            </a:ln>
          </c:spPr>
          <c:marker>
            <c:symbol val="circle"/>
            <c:size val="7"/>
            <c:spPr>
              <a:solidFill>
                <a:schemeClr val="accent1">
                  <a:lumMod val="75000"/>
                </a:schemeClr>
              </a:solidFill>
              <a:ln w="12700">
                <a:solidFill>
                  <a:sysClr val="windowText" lastClr="000000"/>
                </a:solidFill>
              </a:ln>
            </c:spPr>
          </c:marke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III.22'!$N$5:$N$45</c:f>
              <c:numCache>
                <c:formatCode>0.00</c:formatCode>
                <c:ptCount val="41"/>
                <c:pt idx="0">
                  <c:v>18.752115388260336</c:v>
                </c:pt>
                <c:pt idx="1">
                  <c:v>18.392579166175629</c:v>
                </c:pt>
                <c:pt idx="2">
                  <c:v>17.990749830776846</c:v>
                </c:pt>
                <c:pt idx="3">
                  <c:v>17.315520418025319</c:v>
                </c:pt>
                <c:pt idx="4">
                  <c:v>17.450582182983261</c:v>
                </c:pt>
                <c:pt idx="5">
                  <c:v>17.458617462804273</c:v>
                </c:pt>
                <c:pt idx="6">
                  <c:v>19.565788995676144</c:v>
                </c:pt>
                <c:pt idx="7">
                  <c:v>18.779230166057751</c:v>
                </c:pt>
                <c:pt idx="8">
                  <c:v>18.455964727314374</c:v>
                </c:pt>
                <c:pt idx="9">
                  <c:v>18.353979465929747</c:v>
                </c:pt>
                <c:pt idx="10">
                  <c:v>17.648818370574268</c:v>
                </c:pt>
                <c:pt idx="11">
                  <c:v>17.290978640567008</c:v>
                </c:pt>
                <c:pt idx="12">
                  <c:v>17.647755319944494</c:v>
                </c:pt>
                <c:pt idx="13">
                  <c:v>17.146316794671623</c:v>
                </c:pt>
                <c:pt idx="14">
                  <c:v>17.08445413878496</c:v>
                </c:pt>
                <c:pt idx="15">
                  <c:v>16.694238792728537</c:v>
                </c:pt>
                <c:pt idx="16">
                  <c:v>17.070879719537412</c:v>
                </c:pt>
                <c:pt idx="17">
                  <c:v>14.78540615627707</c:v>
                </c:pt>
                <c:pt idx="18">
                  <c:v>15.500425019517063</c:v>
                </c:pt>
                <c:pt idx="19">
                  <c:v>15.385134525026089</c:v>
                </c:pt>
                <c:pt idx="20">
                  <c:v>15.943575875357684</c:v>
                </c:pt>
                <c:pt idx="21">
                  <c:v>15.848089186796749</c:v>
                </c:pt>
                <c:pt idx="22">
                  <c:v>16.055475185129943</c:v>
                </c:pt>
                <c:pt idx="23">
                  <c:v>16.196590213303551</c:v>
                </c:pt>
                <c:pt idx="24">
                  <c:v>16.32092320239958</c:v>
                </c:pt>
                <c:pt idx="25">
                  <c:v>16.517219038263988</c:v>
                </c:pt>
                <c:pt idx="26">
                  <c:v>16.763681769424434</c:v>
                </c:pt>
                <c:pt idx="27">
                  <c:v>16.283631727175241</c:v>
                </c:pt>
                <c:pt idx="28">
                  <c:v>17.10138330520725</c:v>
                </c:pt>
                <c:pt idx="29">
                  <c:v>16.568450502488748</c:v>
                </c:pt>
                <c:pt idx="30">
                  <c:v>17.116630738358378</c:v>
                </c:pt>
                <c:pt idx="31">
                  <c:v>16.892798196640349</c:v>
                </c:pt>
                <c:pt idx="32">
                  <c:v>17.659674072359994</c:v>
                </c:pt>
                <c:pt idx="33">
                  <c:v>17.69727710896052</c:v>
                </c:pt>
                <c:pt idx="34">
                  <c:v>17.966532824408304</c:v>
                </c:pt>
                <c:pt idx="35">
                  <c:v>17.670604389512558</c:v>
                </c:pt>
                <c:pt idx="36">
                  <c:v>18.379210699823055</c:v>
                </c:pt>
                <c:pt idx="37">
                  <c:v>18.449454393926139</c:v>
                </c:pt>
                <c:pt idx="38">
                  <c:v>18.446698626330704</c:v>
                </c:pt>
                <c:pt idx="39">
                  <c:v>17.597971270946097</c:v>
                </c:pt>
                <c:pt idx="40">
                  <c:v>18.386635342995572</c:v>
                </c:pt>
              </c:numCache>
            </c:numRef>
          </c:val>
          <c:smooth val="0"/>
          <c:extLst>
            <c:ext xmlns:c16="http://schemas.microsoft.com/office/drawing/2014/chart" uri="{C3380CC4-5D6E-409C-BE32-E72D297353CC}">
              <c16:uniqueId val="{00000004-EB57-40BF-AF53-F9D66D14DD07}"/>
            </c:ext>
          </c:extLst>
        </c:ser>
        <c:ser>
          <c:idx val="5"/>
          <c:order val="5"/>
          <c:tx>
            <c:strRef>
              <c:f>'Graf III.22'!$P$4</c:f>
              <c:strCache>
                <c:ptCount val="1"/>
                <c:pt idx="0">
                  <c:v>NPFA nezávislí na bankovní skupině – tržní podíl (pr. osa)</c:v>
                </c:pt>
              </c:strCache>
            </c:strRef>
          </c:tx>
          <c:spPr>
            <a:ln w="25400">
              <a:solidFill>
                <a:sysClr val="windowText" lastClr="000000"/>
              </a:solidFill>
            </a:ln>
          </c:spPr>
          <c:marker>
            <c:symbol val="circle"/>
            <c:size val="7"/>
            <c:spPr>
              <a:solidFill>
                <a:schemeClr val="accent3"/>
              </a:solidFill>
              <a:ln w="12700">
                <a:solidFill>
                  <a:sysClr val="windowText" lastClr="000000"/>
                </a:solidFill>
              </a:ln>
            </c:spPr>
          </c:marker>
          <c:dPt>
            <c:idx val="20"/>
            <c:marker>
              <c:symbol val="none"/>
            </c:marker>
            <c:bubble3D val="0"/>
            <c:extLst>
              <c:ext xmlns:c16="http://schemas.microsoft.com/office/drawing/2014/chart" uri="{C3380CC4-5D6E-409C-BE32-E72D297353CC}">
                <c16:uniqueId val="{00000000-5EE8-49EB-A49B-CFC55FEB0869}"/>
              </c:ext>
            </c:extLst>
          </c:dPt>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III.22'!$P$5:$P$45</c:f>
              <c:numCache>
                <c:formatCode>0.00</c:formatCode>
                <c:ptCount val="41"/>
                <c:pt idx="0">
                  <c:v>38.070181209635052</c:v>
                </c:pt>
                <c:pt idx="1">
                  <c:v>37.405291757386053</c:v>
                </c:pt>
                <c:pt idx="2">
                  <c:v>36.40276337654096</c:v>
                </c:pt>
                <c:pt idx="3">
                  <c:v>34.248990598911952</c:v>
                </c:pt>
                <c:pt idx="4">
                  <c:v>33.262547925635289</c:v>
                </c:pt>
                <c:pt idx="5">
                  <c:v>32.921302209936201</c:v>
                </c:pt>
                <c:pt idx="6">
                  <c:v>32.881951473168158</c:v>
                </c:pt>
                <c:pt idx="7">
                  <c:v>31.138574896118996</c:v>
                </c:pt>
                <c:pt idx="8">
                  <c:v>30.732875457141944</c:v>
                </c:pt>
                <c:pt idx="9">
                  <c:v>30.874155263460633</c:v>
                </c:pt>
                <c:pt idx="10">
                  <c:v>30.062507606236633</c:v>
                </c:pt>
                <c:pt idx="11">
                  <c:v>29.758730245705689</c:v>
                </c:pt>
                <c:pt idx="12">
                  <c:v>29.148370711965143</c:v>
                </c:pt>
                <c:pt idx="13">
                  <c:v>30.171464097260838</c:v>
                </c:pt>
                <c:pt idx="14">
                  <c:v>29.878891675186548</c:v>
                </c:pt>
                <c:pt idx="15">
                  <c:v>29.553824646526706</c:v>
                </c:pt>
                <c:pt idx="16">
                  <c:v>30.565274743222453</c:v>
                </c:pt>
                <c:pt idx="17">
                  <c:v>30.138133188207938</c:v>
                </c:pt>
                <c:pt idx="18">
                  <c:v>30.176094883537246</c:v>
                </c:pt>
                <c:pt idx="19">
                  <c:v>29.544427758530045</c:v>
                </c:pt>
                <c:pt idx="20">
                  <c:v>30.494856430686095</c:v>
                </c:pt>
                <c:pt idx="21">
                  <c:v>30.055615656140894</c:v>
                </c:pt>
                <c:pt idx="22">
                  <c:v>29.764468622399932</c:v>
                </c:pt>
                <c:pt idx="23">
                  <c:v>29.48530815283117</c:v>
                </c:pt>
                <c:pt idx="24">
                  <c:v>30.438294103779494</c:v>
                </c:pt>
                <c:pt idx="25">
                  <c:v>30.445249517898876</c:v>
                </c:pt>
                <c:pt idx="26">
                  <c:v>32.844230204268378</c:v>
                </c:pt>
                <c:pt idx="27">
                  <c:v>32.799524914850444</c:v>
                </c:pt>
                <c:pt idx="28">
                  <c:v>32.894452116140776</c:v>
                </c:pt>
                <c:pt idx="29">
                  <c:v>34.427728239867648</c:v>
                </c:pt>
                <c:pt idx="30">
                  <c:v>34.176485739767564</c:v>
                </c:pt>
                <c:pt idx="31">
                  <c:v>33.856548870634285</c:v>
                </c:pt>
                <c:pt idx="32">
                  <c:v>33.721962566467141</c:v>
                </c:pt>
                <c:pt idx="33">
                  <c:v>33.580511700213677</c:v>
                </c:pt>
                <c:pt idx="34">
                  <c:v>33.159024779471153</c:v>
                </c:pt>
                <c:pt idx="35">
                  <c:v>32.248306010353936</c:v>
                </c:pt>
                <c:pt idx="36">
                  <c:v>31.929634640111537</c:v>
                </c:pt>
                <c:pt idx="37">
                  <c:v>31.360892254409698</c:v>
                </c:pt>
                <c:pt idx="38">
                  <c:v>31.281429897250916</c:v>
                </c:pt>
                <c:pt idx="39">
                  <c:v>30.142606367107984</c:v>
                </c:pt>
                <c:pt idx="40">
                  <c:v>30.404152152947759</c:v>
                </c:pt>
              </c:numCache>
            </c:numRef>
          </c:val>
          <c:smooth val="0"/>
          <c:extLst>
            <c:ext xmlns:c16="http://schemas.microsoft.com/office/drawing/2014/chart" uri="{C3380CC4-5D6E-409C-BE32-E72D297353CC}">
              <c16:uniqueId val="{00000005-EB57-40BF-AF53-F9D66D14DD07}"/>
            </c:ext>
          </c:extLst>
        </c:ser>
        <c:dLbls>
          <c:showLegendKey val="0"/>
          <c:showVal val="0"/>
          <c:showCatName val="0"/>
          <c:showSerName val="0"/>
          <c:showPercent val="0"/>
          <c:showBubbleSize val="0"/>
        </c:dLbls>
        <c:marker val="1"/>
        <c:smooth val="0"/>
        <c:axId val="150327296"/>
        <c:axId val="150328832"/>
      </c:lineChart>
      <c:dateAx>
        <c:axId val="150314368"/>
        <c:scaling>
          <c:orientation val="minMax"/>
          <c:max val="43435"/>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325504"/>
        <c:crosses val="autoZero"/>
        <c:auto val="1"/>
        <c:lblOffset val="100"/>
        <c:baseTimeUnit val="months"/>
        <c:majorUnit val="24"/>
        <c:majorTimeUnit val="months"/>
        <c:minorUnit val="3"/>
        <c:minorTimeUnit val="months"/>
      </c:dateAx>
      <c:valAx>
        <c:axId val="150325504"/>
        <c:scaling>
          <c:orientation val="minMax"/>
          <c:max val="3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314368"/>
        <c:crosses val="autoZero"/>
        <c:crossBetween val="midCat"/>
        <c:majorUnit val="50"/>
      </c:valAx>
      <c:dateAx>
        <c:axId val="150327296"/>
        <c:scaling>
          <c:orientation val="minMax"/>
        </c:scaling>
        <c:delete val="1"/>
        <c:axPos val="b"/>
        <c:numFmt formatCode="m/d/yyyy" sourceLinked="1"/>
        <c:majorTickMark val="out"/>
        <c:minorTickMark val="none"/>
        <c:tickLblPos val="nextTo"/>
        <c:crossAx val="150328832"/>
        <c:crosses val="autoZero"/>
        <c:auto val="1"/>
        <c:lblOffset val="100"/>
        <c:baseTimeUnit val="months"/>
      </c:dateAx>
      <c:valAx>
        <c:axId val="150328832"/>
        <c:scaling>
          <c:orientation val="minMax"/>
          <c:max val="7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327296"/>
        <c:crosses val="max"/>
        <c:crossBetween val="between"/>
        <c:majorUnit val="10"/>
      </c:valAx>
      <c:spPr>
        <a:noFill/>
        <a:ln w="25400">
          <a:noFill/>
        </a:ln>
      </c:spPr>
    </c:plotArea>
    <c:legend>
      <c:legendPos val="b"/>
      <c:layout>
        <c:manualLayout>
          <c:xMode val="edge"/>
          <c:yMode val="edge"/>
          <c:x val="3.4965034965034965E-3"/>
          <c:y val="0.69236434555059989"/>
          <c:w val="0.99503496503496502"/>
          <c:h val="0.30763565444940011"/>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areaChart>
        <c:grouping val="stacked"/>
        <c:varyColors val="0"/>
        <c:ser>
          <c:idx val="0"/>
          <c:order val="0"/>
          <c:tx>
            <c:strRef>
              <c:f>'Graf III.22'!$L$3</c:f>
              <c:strCache>
                <c:ptCount val="1"/>
                <c:pt idx="0">
                  <c:v>Loans to non-financial corporations</c:v>
                </c:pt>
              </c:strCache>
            </c:strRef>
          </c:tx>
          <c:spPr>
            <a:solidFill>
              <a:srgbClr val="4880C6"/>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III.22'!$L$5:$L$45</c:f>
              <c:numCache>
                <c:formatCode>0.00</c:formatCode>
                <c:ptCount val="41"/>
                <c:pt idx="0">
                  <c:v>195.735266</c:v>
                </c:pt>
                <c:pt idx="1">
                  <c:v>187.79491200000001</c:v>
                </c:pt>
                <c:pt idx="2">
                  <c:v>178.89044200000001</c:v>
                </c:pt>
                <c:pt idx="3">
                  <c:v>168.09174100000001</c:v>
                </c:pt>
                <c:pt idx="4">
                  <c:v>165.35034299999998</c:v>
                </c:pt>
                <c:pt idx="5">
                  <c:v>163.73142500000003</c:v>
                </c:pt>
                <c:pt idx="6">
                  <c:v>187.10196999999999</c:v>
                </c:pt>
                <c:pt idx="7">
                  <c:v>179.39905300000001</c:v>
                </c:pt>
                <c:pt idx="8">
                  <c:v>176.63446500000001</c:v>
                </c:pt>
                <c:pt idx="9">
                  <c:v>177.92964699999999</c:v>
                </c:pt>
                <c:pt idx="10">
                  <c:v>173.781769</c:v>
                </c:pt>
                <c:pt idx="11">
                  <c:v>172.60945299999997</c:v>
                </c:pt>
                <c:pt idx="12">
                  <c:v>177.44875399999998</c:v>
                </c:pt>
                <c:pt idx="13">
                  <c:v>172.21477399999998</c:v>
                </c:pt>
                <c:pt idx="14">
                  <c:v>173.05623399999999</c:v>
                </c:pt>
                <c:pt idx="15">
                  <c:v>169.21064299999998</c:v>
                </c:pt>
                <c:pt idx="16">
                  <c:v>171.96078899999998</c:v>
                </c:pt>
                <c:pt idx="17">
                  <c:v>148.21301500000001</c:v>
                </c:pt>
                <c:pt idx="18">
                  <c:v>154.29691</c:v>
                </c:pt>
                <c:pt idx="19">
                  <c:v>154.60762</c:v>
                </c:pt>
                <c:pt idx="20">
                  <c:v>164.47685899999999</c:v>
                </c:pt>
                <c:pt idx="21">
                  <c:v>161.76346450540916</c:v>
                </c:pt>
                <c:pt idx="22">
                  <c:v>165.46301401507404</c:v>
                </c:pt>
                <c:pt idx="23">
                  <c:v>164.63748710940806</c:v>
                </c:pt>
                <c:pt idx="24">
                  <c:v>170.59531181386646</c:v>
                </c:pt>
                <c:pt idx="25">
                  <c:v>174.88071727708225</c:v>
                </c:pt>
                <c:pt idx="26">
                  <c:v>182.53831914130953</c:v>
                </c:pt>
                <c:pt idx="27">
                  <c:v>183.57608829981911</c:v>
                </c:pt>
                <c:pt idx="28">
                  <c:v>189.97468065929314</c:v>
                </c:pt>
                <c:pt idx="29">
                  <c:v>190.50315100457621</c:v>
                </c:pt>
                <c:pt idx="30">
                  <c:v>199.62998273375891</c:v>
                </c:pt>
                <c:pt idx="31">
                  <c:v>203.18333396107232</c:v>
                </c:pt>
                <c:pt idx="32">
                  <c:v>209.24144141573794</c:v>
                </c:pt>
                <c:pt idx="33">
                  <c:v>216.00871425989615</c:v>
                </c:pt>
                <c:pt idx="34">
                  <c:v>223.92995374645986</c:v>
                </c:pt>
                <c:pt idx="35">
                  <c:v>223.91034487759302</c:v>
                </c:pt>
                <c:pt idx="36">
                  <c:v>230.12488958140756</c:v>
                </c:pt>
                <c:pt idx="37">
                  <c:v>232.98153807166187</c:v>
                </c:pt>
                <c:pt idx="38">
                  <c:v>240.8910214979179</c:v>
                </c:pt>
                <c:pt idx="39">
                  <c:v>234.68891431575568</c:v>
                </c:pt>
                <c:pt idx="40">
                  <c:v>243.37244553349058</c:v>
                </c:pt>
              </c:numCache>
            </c:numRef>
          </c:val>
          <c:extLst>
            <c:ext xmlns:c16="http://schemas.microsoft.com/office/drawing/2014/chart" uri="{C3380CC4-5D6E-409C-BE32-E72D297353CC}">
              <c16:uniqueId val="{00000000-43BF-4F7F-A13B-DC5A71A5C0AA}"/>
            </c:ext>
          </c:extLst>
        </c:ser>
        <c:ser>
          <c:idx val="1"/>
          <c:order val="1"/>
          <c:tx>
            <c:strRef>
              <c:f>'Graf III.22'!$M$3</c:f>
              <c:strCache>
                <c:ptCount val="1"/>
                <c:pt idx="0">
                  <c:v>Consumer loans to households</c:v>
                </c:pt>
              </c:strCache>
            </c:strRef>
          </c:tx>
          <c:spPr>
            <a:solidFill>
              <a:srgbClr val="E96041"/>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III.22'!$M$5:$M$45</c:f>
              <c:numCache>
                <c:formatCode>0.00</c:formatCode>
                <c:ptCount val="41"/>
                <c:pt idx="0">
                  <c:v>137.13027000000002</c:v>
                </c:pt>
                <c:pt idx="1">
                  <c:v>131.78218899999999</c:v>
                </c:pt>
                <c:pt idx="2">
                  <c:v>120.70502399999999</c:v>
                </c:pt>
                <c:pt idx="3">
                  <c:v>112.866105</c:v>
                </c:pt>
                <c:pt idx="4">
                  <c:v>110.127387</c:v>
                </c:pt>
                <c:pt idx="5">
                  <c:v>102.65777</c:v>
                </c:pt>
                <c:pt idx="6">
                  <c:v>77.19595600000001</c:v>
                </c:pt>
                <c:pt idx="7">
                  <c:v>63.995432999999998</c:v>
                </c:pt>
                <c:pt idx="8">
                  <c:v>63.961278</c:v>
                </c:pt>
                <c:pt idx="9">
                  <c:v>67.622183000000007</c:v>
                </c:pt>
                <c:pt idx="10">
                  <c:v>69.095917999999998</c:v>
                </c:pt>
                <c:pt idx="11">
                  <c:v>68.460984999999994</c:v>
                </c:pt>
                <c:pt idx="12">
                  <c:v>68.14645999999999</c:v>
                </c:pt>
                <c:pt idx="13">
                  <c:v>65.037272000000002</c:v>
                </c:pt>
                <c:pt idx="14">
                  <c:v>66.304847999999993</c:v>
                </c:pt>
                <c:pt idx="15">
                  <c:v>66.260141000000004</c:v>
                </c:pt>
                <c:pt idx="16">
                  <c:v>66.472106999999994</c:v>
                </c:pt>
                <c:pt idx="17">
                  <c:v>68.142639000000017</c:v>
                </c:pt>
                <c:pt idx="18">
                  <c:v>67.456126999999995</c:v>
                </c:pt>
                <c:pt idx="19">
                  <c:v>65.457650000000001</c:v>
                </c:pt>
                <c:pt idx="20">
                  <c:v>64.910747999999998</c:v>
                </c:pt>
                <c:pt idx="21">
                  <c:v>66.089956603600569</c:v>
                </c:pt>
                <c:pt idx="22">
                  <c:v>68.581606371709242</c:v>
                </c:pt>
                <c:pt idx="23">
                  <c:v>69.77044348816429</c:v>
                </c:pt>
                <c:pt idx="24">
                  <c:v>68.156597457861793</c:v>
                </c:pt>
                <c:pt idx="25">
                  <c:v>65.837449698855849</c:v>
                </c:pt>
                <c:pt idx="26">
                  <c:v>48.680713516398306</c:v>
                </c:pt>
                <c:pt idx="27">
                  <c:v>48.989205978817182</c:v>
                </c:pt>
                <c:pt idx="28">
                  <c:v>50.190784444512289</c:v>
                </c:pt>
                <c:pt idx="29">
                  <c:v>53.126876336584985</c:v>
                </c:pt>
                <c:pt idx="30">
                  <c:v>52.810481637045697</c:v>
                </c:pt>
                <c:pt idx="31">
                  <c:v>53.629260442002391</c:v>
                </c:pt>
                <c:pt idx="32">
                  <c:v>53.709943336549287</c:v>
                </c:pt>
                <c:pt idx="33">
                  <c:v>52.346974730146748</c:v>
                </c:pt>
                <c:pt idx="34">
                  <c:v>52.644605325275194</c:v>
                </c:pt>
                <c:pt idx="35">
                  <c:v>53.277015690218903</c:v>
                </c:pt>
                <c:pt idx="36">
                  <c:v>54.093931787828637</c:v>
                </c:pt>
                <c:pt idx="37">
                  <c:v>53.789982664532111</c:v>
                </c:pt>
                <c:pt idx="38">
                  <c:v>53.95829402345904</c:v>
                </c:pt>
                <c:pt idx="39">
                  <c:v>53.761037924794365</c:v>
                </c:pt>
                <c:pt idx="40">
                  <c:v>53.032955201651312</c:v>
                </c:pt>
              </c:numCache>
            </c:numRef>
          </c:val>
          <c:extLst>
            <c:ext xmlns:c16="http://schemas.microsoft.com/office/drawing/2014/chart" uri="{C3380CC4-5D6E-409C-BE32-E72D297353CC}">
              <c16:uniqueId val="{00000001-43BF-4F7F-A13B-DC5A71A5C0AA}"/>
            </c:ext>
          </c:extLst>
        </c:ser>
        <c:ser>
          <c:idx val="2"/>
          <c:order val="2"/>
          <c:tx>
            <c:strRef>
              <c:f>'Graf III.22'!$K$3</c:f>
              <c:strCache>
                <c:ptCount val="1"/>
                <c:pt idx="0">
                  <c:v>Other loans</c:v>
                </c:pt>
              </c:strCache>
            </c:strRef>
          </c:tx>
          <c:spPr>
            <a:solidFill>
              <a:srgbClr val="FFDD00"/>
            </a:solidFill>
            <a:ln w="25400">
              <a:noFill/>
            </a:ln>
          </c:spP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III.22'!$K$5:$K$45</c:f>
              <c:numCache>
                <c:formatCode>0.00</c:formatCode>
                <c:ptCount val="41"/>
                <c:pt idx="0">
                  <c:v>19.978473999999988</c:v>
                </c:pt>
                <c:pt idx="1">
                  <c:v>20.117566000000021</c:v>
                </c:pt>
                <c:pt idx="2">
                  <c:v>20.517641999999949</c:v>
                </c:pt>
                <c:pt idx="3">
                  <c:v>18.621050999999976</c:v>
                </c:pt>
                <c:pt idx="4">
                  <c:v>16.960513999999954</c:v>
                </c:pt>
                <c:pt idx="5">
                  <c:v>14.907799000000043</c:v>
                </c:pt>
                <c:pt idx="6">
                  <c:v>14.443298000000039</c:v>
                </c:pt>
                <c:pt idx="7">
                  <c:v>16.147150999999976</c:v>
                </c:pt>
                <c:pt idx="8">
                  <c:v>15.656568000000021</c:v>
                </c:pt>
                <c:pt idx="9">
                  <c:v>16.137672000000034</c:v>
                </c:pt>
                <c:pt idx="10">
                  <c:v>15.663778000000006</c:v>
                </c:pt>
                <c:pt idx="11">
                  <c:v>14.989328999999984</c:v>
                </c:pt>
                <c:pt idx="12">
                  <c:v>14.578699999999982</c:v>
                </c:pt>
                <c:pt idx="13">
                  <c:v>13.672884000000019</c:v>
                </c:pt>
                <c:pt idx="14">
                  <c:v>13.242271000000008</c:v>
                </c:pt>
                <c:pt idx="15">
                  <c:v>12.833447000000014</c:v>
                </c:pt>
                <c:pt idx="16">
                  <c:v>12.353347000000008</c:v>
                </c:pt>
                <c:pt idx="17">
                  <c:v>11.71632299999999</c:v>
                </c:pt>
                <c:pt idx="18">
                  <c:v>11.358022000000012</c:v>
                </c:pt>
                <c:pt idx="19">
                  <c:v>11.050954999999988</c:v>
                </c:pt>
                <c:pt idx="20">
                  <c:v>11.194331000000027</c:v>
                </c:pt>
                <c:pt idx="21">
                  <c:v>10.830382303025385</c:v>
                </c:pt>
                <c:pt idx="22">
                  <c:v>10.284926821634478</c:v>
                </c:pt>
                <c:pt idx="23">
                  <c:v>9.9649857615718656</c:v>
                </c:pt>
                <c:pt idx="24">
                  <c:v>9.729783560437907</c:v>
                </c:pt>
                <c:pt idx="25">
                  <c:v>10.14927247731165</c:v>
                </c:pt>
                <c:pt idx="26">
                  <c:v>9.8665581632541137</c:v>
                </c:pt>
                <c:pt idx="27">
                  <c:v>10.004129991618342</c:v>
                </c:pt>
                <c:pt idx="28">
                  <c:v>10.232304803849475</c:v>
                </c:pt>
                <c:pt idx="29">
                  <c:v>9.9454067267217763</c:v>
                </c:pt>
                <c:pt idx="30">
                  <c:v>10.836097959630555</c:v>
                </c:pt>
                <c:pt idx="31">
                  <c:v>9.9444111547642891</c:v>
                </c:pt>
                <c:pt idx="32">
                  <c:v>9.6624975028458433</c:v>
                </c:pt>
                <c:pt idx="33">
                  <c:v>10.011408278815543</c:v>
                </c:pt>
                <c:pt idx="34">
                  <c:v>11.076911345375665</c:v>
                </c:pt>
                <c:pt idx="35">
                  <c:v>11.404847691780844</c:v>
                </c:pt>
                <c:pt idx="36">
                  <c:v>10.748929498644328</c:v>
                </c:pt>
                <c:pt idx="37">
                  <c:v>10.540648339810497</c:v>
                </c:pt>
                <c:pt idx="38">
                  <c:v>11.008862544655109</c:v>
                </c:pt>
                <c:pt idx="39">
                  <c:v>11.408714844226692</c:v>
                </c:pt>
                <c:pt idx="40">
                  <c:v>10.784443195865613</c:v>
                </c:pt>
              </c:numCache>
            </c:numRef>
          </c:val>
          <c:extLst>
            <c:ext xmlns:c16="http://schemas.microsoft.com/office/drawing/2014/chart" uri="{C3380CC4-5D6E-409C-BE32-E72D297353CC}">
              <c16:uniqueId val="{00000002-43BF-4F7F-A13B-DC5A71A5C0AA}"/>
            </c:ext>
          </c:extLst>
        </c:ser>
        <c:dLbls>
          <c:showLegendKey val="0"/>
          <c:showVal val="0"/>
          <c:showCatName val="0"/>
          <c:showSerName val="0"/>
          <c:showPercent val="0"/>
          <c:showBubbleSize val="0"/>
        </c:dLbls>
        <c:axId val="150857984"/>
        <c:axId val="150732800"/>
      </c:areaChart>
      <c:lineChart>
        <c:grouping val="standard"/>
        <c:varyColors val="0"/>
        <c:ser>
          <c:idx val="4"/>
          <c:order val="3"/>
          <c:tx>
            <c:strRef>
              <c:f>'Graf III.22'!$O$3</c:f>
              <c:strCache>
                <c:ptCount val="1"/>
                <c:pt idx="0">
                  <c:v>Market share of NFCELs – consumer loans (rhs)</c:v>
                </c:pt>
              </c:strCache>
            </c:strRef>
          </c:tx>
          <c:spPr>
            <a:ln w="25400">
              <a:solidFill>
                <a:sysClr val="windowText" lastClr="000000"/>
              </a:solidFill>
              <a:prstDash val="solid"/>
            </a:ln>
          </c:spPr>
          <c:marker>
            <c:symbol val="circle"/>
            <c:size val="7"/>
            <c:spPr>
              <a:solidFill>
                <a:schemeClr val="accent2"/>
              </a:solidFill>
              <a:ln w="12700">
                <a:solidFill>
                  <a:sysClr val="windowText" lastClr="000000"/>
                </a:solidFill>
              </a:ln>
            </c:spPr>
          </c:marke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III.22'!$O$5:$O$45</c:f>
              <c:numCache>
                <c:formatCode>0.00</c:formatCode>
                <c:ptCount val="41"/>
                <c:pt idx="0">
                  <c:v>44.781900036140918</c:v>
                </c:pt>
                <c:pt idx="1">
                  <c:v>43.186731083193017</c:v>
                </c:pt>
                <c:pt idx="2">
                  <c:v>40.278142668546593</c:v>
                </c:pt>
                <c:pt idx="3">
                  <c:v>38.078237030479208</c:v>
                </c:pt>
                <c:pt idx="4">
                  <c:v>37.241938615611353</c:v>
                </c:pt>
                <c:pt idx="5">
                  <c:v>35.53454781790257</c:v>
                </c:pt>
                <c:pt idx="6">
                  <c:v>29.113865980255476</c:v>
                </c:pt>
                <c:pt idx="7">
                  <c:v>24.245218898482847</c:v>
                </c:pt>
                <c:pt idx="8">
                  <c:v>24.304400561227403</c:v>
                </c:pt>
                <c:pt idx="9">
                  <c:v>25.425889547372606</c:v>
                </c:pt>
                <c:pt idx="10">
                  <c:v>25.886850665386437</c:v>
                </c:pt>
                <c:pt idx="11">
                  <c:v>25.734853216557575</c:v>
                </c:pt>
                <c:pt idx="12">
                  <c:v>25.789767995835273</c:v>
                </c:pt>
                <c:pt idx="13">
                  <c:v>25.022980631939252</c:v>
                </c:pt>
                <c:pt idx="14">
                  <c:v>25.420114699746293</c:v>
                </c:pt>
                <c:pt idx="15">
                  <c:v>25.416354267566536</c:v>
                </c:pt>
                <c:pt idx="16">
                  <c:v>25.453961922593098</c:v>
                </c:pt>
                <c:pt idx="17">
                  <c:v>26.165017866570867</c:v>
                </c:pt>
                <c:pt idx="18">
                  <c:v>25.971472084144764</c:v>
                </c:pt>
                <c:pt idx="19">
                  <c:v>25.211892845223421</c:v>
                </c:pt>
                <c:pt idx="20">
                  <c:v>24.938245225593199</c:v>
                </c:pt>
                <c:pt idx="21">
                  <c:v>25.398206186154294</c:v>
                </c:pt>
                <c:pt idx="22">
                  <c:v>26.231130207219511</c:v>
                </c:pt>
                <c:pt idx="23">
                  <c:v>26.446012937534856</c:v>
                </c:pt>
                <c:pt idx="24">
                  <c:v>25.974050993066594</c:v>
                </c:pt>
                <c:pt idx="25">
                  <c:v>25.514909293073799</c:v>
                </c:pt>
                <c:pt idx="26">
                  <c:v>20.114922293233473</c:v>
                </c:pt>
                <c:pt idx="27">
                  <c:v>20.127361459934495</c:v>
                </c:pt>
                <c:pt idx="28">
                  <c:v>20.514957673272448</c:v>
                </c:pt>
                <c:pt idx="29">
                  <c:v>21.518102950422545</c:v>
                </c:pt>
                <c:pt idx="30">
                  <c:v>21.122614234767919</c:v>
                </c:pt>
                <c:pt idx="31">
                  <c:v>21.150962829131004</c:v>
                </c:pt>
                <c:pt idx="32">
                  <c:v>20.844228496714781</c:v>
                </c:pt>
                <c:pt idx="33">
                  <c:v>20.408452997316171</c:v>
                </c:pt>
                <c:pt idx="34">
                  <c:v>20.259638677391308</c:v>
                </c:pt>
                <c:pt idx="35">
                  <c:v>20.33975965243712</c:v>
                </c:pt>
                <c:pt idx="36">
                  <c:v>20.253091489185966</c:v>
                </c:pt>
                <c:pt idx="37">
                  <c:v>20.06107838830691</c:v>
                </c:pt>
                <c:pt idx="38">
                  <c:v>19.733502695792783</c:v>
                </c:pt>
                <c:pt idx="39">
                  <c:v>19.381599166276526</c:v>
                </c:pt>
                <c:pt idx="40">
                  <c:v>18.894919430574365</c:v>
                </c:pt>
              </c:numCache>
            </c:numRef>
          </c:val>
          <c:smooth val="0"/>
          <c:extLst>
            <c:ext xmlns:c16="http://schemas.microsoft.com/office/drawing/2014/chart" uri="{C3380CC4-5D6E-409C-BE32-E72D297353CC}">
              <c16:uniqueId val="{00000003-43BF-4F7F-A13B-DC5A71A5C0AA}"/>
            </c:ext>
          </c:extLst>
        </c:ser>
        <c:ser>
          <c:idx val="3"/>
          <c:order val="4"/>
          <c:tx>
            <c:strRef>
              <c:f>'Graf III.22'!$N$3</c:f>
              <c:strCache>
                <c:ptCount val="1"/>
                <c:pt idx="0">
                  <c:v>Market share of NFCELs – loans to NFCs (rhs)</c:v>
                </c:pt>
              </c:strCache>
            </c:strRef>
          </c:tx>
          <c:spPr>
            <a:ln w="25400">
              <a:solidFill>
                <a:sysClr val="windowText" lastClr="000000"/>
              </a:solidFill>
              <a:prstDash val="solid"/>
            </a:ln>
          </c:spPr>
          <c:marker>
            <c:symbol val="circle"/>
            <c:size val="7"/>
            <c:spPr>
              <a:solidFill>
                <a:schemeClr val="accent1">
                  <a:lumMod val="75000"/>
                </a:schemeClr>
              </a:solidFill>
              <a:ln w="12700">
                <a:solidFill>
                  <a:sysClr val="windowText" lastClr="000000"/>
                </a:solidFill>
              </a:ln>
            </c:spPr>
          </c:marker>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III.22'!$N$5:$N$45</c:f>
              <c:numCache>
                <c:formatCode>0.00</c:formatCode>
                <c:ptCount val="41"/>
                <c:pt idx="0">
                  <c:v>18.752115388260336</c:v>
                </c:pt>
                <c:pt idx="1">
                  <c:v>18.392579166175629</c:v>
                </c:pt>
                <c:pt idx="2">
                  <c:v>17.990749830776846</c:v>
                </c:pt>
                <c:pt idx="3">
                  <c:v>17.315520418025319</c:v>
                </c:pt>
                <c:pt idx="4">
                  <c:v>17.450582182983261</c:v>
                </c:pt>
                <c:pt idx="5">
                  <c:v>17.458617462804273</c:v>
                </c:pt>
                <c:pt idx="6">
                  <c:v>19.565788995676144</c:v>
                </c:pt>
                <c:pt idx="7">
                  <c:v>18.779230166057751</c:v>
                </c:pt>
                <c:pt idx="8">
                  <c:v>18.455964727314374</c:v>
                </c:pt>
                <c:pt idx="9">
                  <c:v>18.353979465929747</c:v>
                </c:pt>
                <c:pt idx="10">
                  <c:v>17.648818370574268</c:v>
                </c:pt>
                <c:pt idx="11">
                  <c:v>17.290978640567008</c:v>
                </c:pt>
                <c:pt idx="12">
                  <c:v>17.647755319944494</c:v>
                </c:pt>
                <c:pt idx="13">
                  <c:v>17.146316794671623</c:v>
                </c:pt>
                <c:pt idx="14">
                  <c:v>17.08445413878496</c:v>
                </c:pt>
                <c:pt idx="15">
                  <c:v>16.694238792728537</c:v>
                </c:pt>
                <c:pt idx="16">
                  <c:v>17.070879719537412</c:v>
                </c:pt>
                <c:pt idx="17">
                  <c:v>14.78540615627707</c:v>
                </c:pt>
                <c:pt idx="18">
                  <c:v>15.500425019517063</c:v>
                </c:pt>
                <c:pt idx="19">
                  <c:v>15.385134525026089</c:v>
                </c:pt>
                <c:pt idx="20">
                  <c:v>15.943575875357684</c:v>
                </c:pt>
                <c:pt idx="21">
                  <c:v>15.848089186796749</c:v>
                </c:pt>
                <c:pt idx="22">
                  <c:v>16.055475185129943</c:v>
                </c:pt>
                <c:pt idx="23">
                  <c:v>16.196590213303551</c:v>
                </c:pt>
                <c:pt idx="24">
                  <c:v>16.32092320239958</c:v>
                </c:pt>
                <c:pt idx="25">
                  <c:v>16.517219038263988</c:v>
                </c:pt>
                <c:pt idx="26">
                  <c:v>16.763681769424434</c:v>
                </c:pt>
                <c:pt idx="27">
                  <c:v>16.283631727175241</c:v>
                </c:pt>
                <c:pt idx="28">
                  <c:v>17.10138330520725</c:v>
                </c:pt>
                <c:pt idx="29">
                  <c:v>16.568450502488748</c:v>
                </c:pt>
                <c:pt idx="30">
                  <c:v>17.116630738358378</c:v>
                </c:pt>
                <c:pt idx="31">
                  <c:v>16.892798196640349</c:v>
                </c:pt>
                <c:pt idx="32">
                  <c:v>17.659674072359994</c:v>
                </c:pt>
                <c:pt idx="33">
                  <c:v>17.69727710896052</c:v>
                </c:pt>
                <c:pt idx="34">
                  <c:v>17.966532824408304</c:v>
                </c:pt>
                <c:pt idx="35">
                  <c:v>17.670604389512558</c:v>
                </c:pt>
                <c:pt idx="36">
                  <c:v>18.379210699823055</c:v>
                </c:pt>
                <c:pt idx="37">
                  <c:v>18.449454393926139</c:v>
                </c:pt>
                <c:pt idx="38">
                  <c:v>18.446698626330704</c:v>
                </c:pt>
                <c:pt idx="39">
                  <c:v>17.597971270946097</c:v>
                </c:pt>
                <c:pt idx="40">
                  <c:v>18.386635342995572</c:v>
                </c:pt>
              </c:numCache>
            </c:numRef>
          </c:val>
          <c:smooth val="0"/>
          <c:extLst>
            <c:ext xmlns:c16="http://schemas.microsoft.com/office/drawing/2014/chart" uri="{C3380CC4-5D6E-409C-BE32-E72D297353CC}">
              <c16:uniqueId val="{00000004-43BF-4F7F-A13B-DC5A71A5C0AA}"/>
            </c:ext>
          </c:extLst>
        </c:ser>
        <c:ser>
          <c:idx val="5"/>
          <c:order val="5"/>
          <c:tx>
            <c:strRef>
              <c:f>'Graf III.22'!$P$3</c:f>
              <c:strCache>
                <c:ptCount val="1"/>
                <c:pt idx="0">
                  <c:v>NFCELs independent of bank group – market share (rhs)</c:v>
                </c:pt>
              </c:strCache>
            </c:strRef>
          </c:tx>
          <c:spPr>
            <a:ln w="25400">
              <a:solidFill>
                <a:sysClr val="windowText" lastClr="000000"/>
              </a:solidFill>
            </a:ln>
          </c:spPr>
          <c:marker>
            <c:symbol val="circle"/>
            <c:size val="7"/>
            <c:spPr>
              <a:solidFill>
                <a:schemeClr val="accent3"/>
              </a:solidFill>
              <a:ln w="12700">
                <a:solidFill>
                  <a:sysClr val="windowText" lastClr="000000"/>
                </a:solidFill>
              </a:ln>
            </c:spPr>
          </c:marker>
          <c:dPt>
            <c:idx val="20"/>
            <c:marker>
              <c:symbol val="none"/>
            </c:marker>
            <c:bubble3D val="0"/>
            <c:extLst>
              <c:ext xmlns:c16="http://schemas.microsoft.com/office/drawing/2014/chart" uri="{C3380CC4-5D6E-409C-BE32-E72D297353CC}">
                <c16:uniqueId val="{00000005-43BF-4F7F-A13B-DC5A71A5C0AA}"/>
              </c:ext>
            </c:extLst>
          </c:dPt>
          <c:cat>
            <c:numRef>
              <c:f>'Graf III.22'!$J$5:$J$45</c:f>
              <c:numCache>
                <c:formatCode>m/d/yyyy</c:formatCode>
                <c:ptCount val="41"/>
                <c:pt idx="0">
                  <c:v>39813</c:v>
                </c:pt>
                <c:pt idx="1">
                  <c:v>39903</c:v>
                </c:pt>
                <c:pt idx="2">
                  <c:v>39994</c:v>
                </c:pt>
                <c:pt idx="3">
                  <c:v>40086</c:v>
                </c:pt>
                <c:pt idx="4">
                  <c:v>40178</c:v>
                </c:pt>
                <c:pt idx="5">
                  <c:v>40268</c:v>
                </c:pt>
                <c:pt idx="6">
                  <c:v>40359</c:v>
                </c:pt>
                <c:pt idx="7">
                  <c:v>40451</c:v>
                </c:pt>
                <c:pt idx="8">
                  <c:v>40543</c:v>
                </c:pt>
                <c:pt idx="9">
                  <c:v>40633</c:v>
                </c:pt>
                <c:pt idx="10">
                  <c:v>40724</c:v>
                </c:pt>
                <c:pt idx="11">
                  <c:v>40816</c:v>
                </c:pt>
                <c:pt idx="12">
                  <c:v>40908</c:v>
                </c:pt>
                <c:pt idx="13">
                  <c:v>40999</c:v>
                </c:pt>
                <c:pt idx="14">
                  <c:v>41090</c:v>
                </c:pt>
                <c:pt idx="15">
                  <c:v>41182</c:v>
                </c:pt>
                <c:pt idx="16">
                  <c:v>41274</c:v>
                </c:pt>
                <c:pt idx="17">
                  <c:v>41364</c:v>
                </c:pt>
                <c:pt idx="18">
                  <c:v>41455</c:v>
                </c:pt>
                <c:pt idx="19">
                  <c:v>41547</c:v>
                </c:pt>
                <c:pt idx="20">
                  <c:v>41639</c:v>
                </c:pt>
                <c:pt idx="21">
                  <c:v>41729</c:v>
                </c:pt>
                <c:pt idx="22">
                  <c:v>41820</c:v>
                </c:pt>
                <c:pt idx="23">
                  <c:v>41912</c:v>
                </c:pt>
                <c:pt idx="24">
                  <c:v>42004</c:v>
                </c:pt>
                <c:pt idx="25">
                  <c:v>42094</c:v>
                </c:pt>
                <c:pt idx="26">
                  <c:v>42185</c:v>
                </c:pt>
                <c:pt idx="27">
                  <c:v>42277</c:v>
                </c:pt>
                <c:pt idx="28">
                  <c:v>42369</c:v>
                </c:pt>
                <c:pt idx="29">
                  <c:v>42460</c:v>
                </c:pt>
                <c:pt idx="30">
                  <c:v>42551</c:v>
                </c:pt>
                <c:pt idx="31">
                  <c:v>42643</c:v>
                </c:pt>
                <c:pt idx="32">
                  <c:v>42735</c:v>
                </c:pt>
                <c:pt idx="33">
                  <c:v>42825</c:v>
                </c:pt>
                <c:pt idx="34">
                  <c:v>42916</c:v>
                </c:pt>
                <c:pt idx="35">
                  <c:v>43008</c:v>
                </c:pt>
                <c:pt idx="36">
                  <c:v>43100</c:v>
                </c:pt>
                <c:pt idx="37">
                  <c:v>43190</c:v>
                </c:pt>
                <c:pt idx="38">
                  <c:v>43281</c:v>
                </c:pt>
                <c:pt idx="39">
                  <c:v>43373</c:v>
                </c:pt>
                <c:pt idx="40">
                  <c:v>43465</c:v>
                </c:pt>
              </c:numCache>
            </c:numRef>
          </c:cat>
          <c:val>
            <c:numRef>
              <c:f>'Graf III.22'!$P$5:$P$45</c:f>
              <c:numCache>
                <c:formatCode>0.00</c:formatCode>
                <c:ptCount val="41"/>
                <c:pt idx="0">
                  <c:v>38.070181209635052</c:v>
                </c:pt>
                <c:pt idx="1">
                  <c:v>37.405291757386053</c:v>
                </c:pt>
                <c:pt idx="2">
                  <c:v>36.40276337654096</c:v>
                </c:pt>
                <c:pt idx="3">
                  <c:v>34.248990598911952</c:v>
                </c:pt>
                <c:pt idx="4">
                  <c:v>33.262547925635289</c:v>
                </c:pt>
                <c:pt idx="5">
                  <c:v>32.921302209936201</c:v>
                </c:pt>
                <c:pt idx="6">
                  <c:v>32.881951473168158</c:v>
                </c:pt>
                <c:pt idx="7">
                  <c:v>31.138574896118996</c:v>
                </c:pt>
                <c:pt idx="8">
                  <c:v>30.732875457141944</c:v>
                </c:pt>
                <c:pt idx="9">
                  <c:v>30.874155263460633</c:v>
                </c:pt>
                <c:pt idx="10">
                  <c:v>30.062507606236633</c:v>
                </c:pt>
                <c:pt idx="11">
                  <c:v>29.758730245705689</c:v>
                </c:pt>
                <c:pt idx="12">
                  <c:v>29.148370711965143</c:v>
                </c:pt>
                <c:pt idx="13">
                  <c:v>30.171464097260838</c:v>
                </c:pt>
                <c:pt idx="14">
                  <c:v>29.878891675186548</c:v>
                </c:pt>
                <c:pt idx="15">
                  <c:v>29.553824646526706</c:v>
                </c:pt>
                <c:pt idx="16">
                  <c:v>30.565274743222453</c:v>
                </c:pt>
                <c:pt idx="17">
                  <c:v>30.138133188207938</c:v>
                </c:pt>
                <c:pt idx="18">
                  <c:v>30.176094883537246</c:v>
                </c:pt>
                <c:pt idx="19">
                  <c:v>29.544427758530045</c:v>
                </c:pt>
                <c:pt idx="20">
                  <c:v>30.494856430686095</c:v>
                </c:pt>
                <c:pt idx="21">
                  <c:v>30.055615656140894</c:v>
                </c:pt>
                <c:pt idx="22">
                  <c:v>29.764468622399932</c:v>
                </c:pt>
                <c:pt idx="23">
                  <c:v>29.48530815283117</c:v>
                </c:pt>
                <c:pt idx="24">
                  <c:v>30.438294103779494</c:v>
                </c:pt>
                <c:pt idx="25">
                  <c:v>30.445249517898876</c:v>
                </c:pt>
                <c:pt idx="26">
                  <c:v>32.844230204268378</c:v>
                </c:pt>
                <c:pt idx="27">
                  <c:v>32.799524914850444</c:v>
                </c:pt>
                <c:pt idx="28">
                  <c:v>32.894452116140776</c:v>
                </c:pt>
                <c:pt idx="29">
                  <c:v>34.427728239867648</c:v>
                </c:pt>
                <c:pt idx="30">
                  <c:v>34.176485739767564</c:v>
                </c:pt>
                <c:pt idx="31">
                  <c:v>33.856548870634285</c:v>
                </c:pt>
                <c:pt idx="32">
                  <c:v>33.721962566467141</c:v>
                </c:pt>
                <c:pt idx="33">
                  <c:v>33.580511700213677</c:v>
                </c:pt>
                <c:pt idx="34">
                  <c:v>33.159024779471153</c:v>
                </c:pt>
                <c:pt idx="35">
                  <c:v>32.248306010353936</c:v>
                </c:pt>
                <c:pt idx="36">
                  <c:v>31.929634640111537</c:v>
                </c:pt>
                <c:pt idx="37">
                  <c:v>31.360892254409698</c:v>
                </c:pt>
                <c:pt idx="38">
                  <c:v>31.281429897250916</c:v>
                </c:pt>
                <c:pt idx="39">
                  <c:v>30.142606367107984</c:v>
                </c:pt>
                <c:pt idx="40">
                  <c:v>30.404152152947759</c:v>
                </c:pt>
              </c:numCache>
            </c:numRef>
          </c:val>
          <c:smooth val="0"/>
          <c:extLst>
            <c:ext xmlns:c16="http://schemas.microsoft.com/office/drawing/2014/chart" uri="{C3380CC4-5D6E-409C-BE32-E72D297353CC}">
              <c16:uniqueId val="{00000006-43BF-4F7F-A13B-DC5A71A5C0AA}"/>
            </c:ext>
          </c:extLst>
        </c:ser>
        <c:dLbls>
          <c:showLegendKey val="0"/>
          <c:showVal val="0"/>
          <c:showCatName val="0"/>
          <c:showSerName val="0"/>
          <c:showPercent val="0"/>
          <c:showBubbleSize val="0"/>
        </c:dLbls>
        <c:marker val="1"/>
        <c:smooth val="0"/>
        <c:axId val="150733952"/>
        <c:axId val="150735488"/>
      </c:lineChart>
      <c:dateAx>
        <c:axId val="150857984"/>
        <c:scaling>
          <c:orientation val="minMax"/>
          <c:max val="43435"/>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732800"/>
        <c:crosses val="autoZero"/>
        <c:auto val="1"/>
        <c:lblOffset val="100"/>
        <c:baseTimeUnit val="months"/>
        <c:majorUnit val="24"/>
        <c:majorTimeUnit val="months"/>
        <c:minorUnit val="3"/>
        <c:minorTimeUnit val="months"/>
      </c:dateAx>
      <c:valAx>
        <c:axId val="150732800"/>
        <c:scaling>
          <c:orientation val="minMax"/>
          <c:max val="350"/>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857984"/>
        <c:crosses val="autoZero"/>
        <c:crossBetween val="midCat"/>
        <c:majorUnit val="50"/>
      </c:valAx>
      <c:dateAx>
        <c:axId val="150733952"/>
        <c:scaling>
          <c:orientation val="minMax"/>
        </c:scaling>
        <c:delete val="1"/>
        <c:axPos val="b"/>
        <c:numFmt formatCode="m/d/yyyy" sourceLinked="1"/>
        <c:majorTickMark val="out"/>
        <c:minorTickMark val="none"/>
        <c:tickLblPos val="nextTo"/>
        <c:crossAx val="150735488"/>
        <c:crosses val="autoZero"/>
        <c:auto val="1"/>
        <c:lblOffset val="100"/>
        <c:baseTimeUnit val="months"/>
      </c:dateAx>
      <c:valAx>
        <c:axId val="150735488"/>
        <c:scaling>
          <c:orientation val="minMax"/>
          <c:max val="70"/>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733952"/>
        <c:crosses val="max"/>
        <c:crossBetween val="between"/>
        <c:majorUnit val="10"/>
      </c:valAx>
      <c:spPr>
        <a:noFill/>
        <a:ln w="25400">
          <a:noFill/>
        </a:ln>
      </c:spPr>
    </c:plotArea>
    <c:legend>
      <c:legendPos val="b"/>
      <c:layout>
        <c:manualLayout>
          <c:xMode val="edge"/>
          <c:yMode val="edge"/>
          <c:x val="3.4965034965034965E-3"/>
          <c:y val="0.69236434555059989"/>
          <c:w val="0.99503496503496502"/>
          <c:h val="0.30763565444940011"/>
        </c:manualLayout>
      </c:layout>
      <c:overlay val="0"/>
      <c:spPr>
        <a:solidFill>
          <a:srgbClr val="FFFFFF"/>
        </a:solidFill>
        <a:ln w="25400">
          <a:noFill/>
        </a:ln>
      </c:spPr>
      <c:txPr>
        <a:bodyPr/>
        <a:lstStyle/>
        <a:p>
          <a:pPr>
            <a:defRPr sz="900">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III.23'!$K$4</c:f>
              <c:strCache>
                <c:ptCount val="1"/>
                <c:pt idx="0">
                  <c:v>12/2016 – NPFA</c:v>
                </c:pt>
              </c:strCache>
            </c:strRef>
          </c:tx>
          <c:spPr>
            <a:solidFill>
              <a:srgbClr val="E96041"/>
            </a:solidFill>
            <a:ln w="25400">
              <a:noFill/>
            </a:ln>
          </c:spPr>
          <c:invertIfNegative val="0"/>
          <c:cat>
            <c:strRef>
              <c:f>'Graf III.23'!$J$5:$J$6</c:f>
              <c:strCache>
                <c:ptCount val="2"/>
                <c:pt idx="0">
                  <c:v>Domácnosti </c:v>
                </c:pt>
                <c:pt idx="1">
                  <c:v>Nefinanční podniky</c:v>
                </c:pt>
              </c:strCache>
            </c:strRef>
          </c:cat>
          <c:val>
            <c:numRef>
              <c:f>'Graf III.23'!$K$5:$K$6</c:f>
              <c:numCache>
                <c:formatCode>0.00</c:formatCode>
                <c:ptCount val="2"/>
                <c:pt idx="0">
                  <c:v>2.1967138830659523</c:v>
                </c:pt>
                <c:pt idx="1">
                  <c:v>0.24767494233025814</c:v>
                </c:pt>
              </c:numCache>
            </c:numRef>
          </c:val>
          <c:extLst>
            <c:ext xmlns:c16="http://schemas.microsoft.com/office/drawing/2014/chart" uri="{C3380CC4-5D6E-409C-BE32-E72D297353CC}">
              <c16:uniqueId val="{00000001-D785-4649-B047-83728E34631E}"/>
            </c:ext>
          </c:extLst>
        </c:ser>
        <c:ser>
          <c:idx val="1"/>
          <c:order val="1"/>
          <c:tx>
            <c:strRef>
              <c:f>'Graf III.23'!$L$4</c:f>
              <c:strCache>
                <c:ptCount val="1"/>
                <c:pt idx="0">
                  <c:v>12/2017 – NPFA</c:v>
                </c:pt>
              </c:strCache>
            </c:strRef>
          </c:tx>
          <c:spPr>
            <a:solidFill>
              <a:srgbClr val="00A43D"/>
            </a:solidFill>
            <a:ln w="25400">
              <a:noFill/>
            </a:ln>
          </c:spPr>
          <c:invertIfNegative val="0"/>
          <c:cat>
            <c:strRef>
              <c:f>'Graf III.23'!$J$5:$J$6</c:f>
              <c:strCache>
                <c:ptCount val="2"/>
                <c:pt idx="0">
                  <c:v>Domácnosti </c:v>
                </c:pt>
                <c:pt idx="1">
                  <c:v>Nefinanční podniky</c:v>
                </c:pt>
              </c:strCache>
            </c:strRef>
          </c:cat>
          <c:val>
            <c:numRef>
              <c:f>'Graf III.23'!$L$5:$L$6</c:f>
              <c:numCache>
                <c:formatCode>0.00</c:formatCode>
                <c:ptCount val="2"/>
                <c:pt idx="0">
                  <c:v>2.4198841810730682</c:v>
                </c:pt>
                <c:pt idx="1">
                  <c:v>0.36271216469225392</c:v>
                </c:pt>
              </c:numCache>
            </c:numRef>
          </c:val>
          <c:extLst>
            <c:ext xmlns:c16="http://schemas.microsoft.com/office/drawing/2014/chart" uri="{C3380CC4-5D6E-409C-BE32-E72D297353CC}">
              <c16:uniqueId val="{00000002-D785-4649-B047-83728E34631E}"/>
            </c:ext>
          </c:extLst>
        </c:ser>
        <c:ser>
          <c:idx val="3"/>
          <c:order val="2"/>
          <c:tx>
            <c:strRef>
              <c:f>'Graf III.23'!$M$4</c:f>
              <c:strCache>
                <c:ptCount val="1"/>
                <c:pt idx="0">
                  <c:v>12/2018 – NPFA</c:v>
                </c:pt>
              </c:strCache>
            </c:strRef>
          </c:tx>
          <c:spPr>
            <a:solidFill>
              <a:srgbClr val="4880C4"/>
            </a:solidFill>
            <a:ln w="25400">
              <a:noFill/>
            </a:ln>
          </c:spPr>
          <c:invertIfNegative val="0"/>
          <c:cat>
            <c:strRef>
              <c:f>'Graf III.23'!$J$5:$J$6</c:f>
              <c:strCache>
                <c:ptCount val="2"/>
                <c:pt idx="0">
                  <c:v>Domácnosti </c:v>
                </c:pt>
                <c:pt idx="1">
                  <c:v>Nefinanční podniky</c:v>
                </c:pt>
              </c:strCache>
            </c:strRef>
          </c:cat>
          <c:val>
            <c:numRef>
              <c:f>'Graf III.23'!$M$5:$M$6</c:f>
              <c:numCache>
                <c:formatCode>0.00</c:formatCode>
                <c:ptCount val="2"/>
                <c:pt idx="0">
                  <c:v>2.2370877688466244</c:v>
                </c:pt>
                <c:pt idx="1">
                  <c:v>0.4453405879792009</c:v>
                </c:pt>
              </c:numCache>
            </c:numRef>
          </c:val>
          <c:extLst>
            <c:ext xmlns:c16="http://schemas.microsoft.com/office/drawing/2014/chart" uri="{C3380CC4-5D6E-409C-BE32-E72D297353CC}">
              <c16:uniqueId val="{00000000-D785-4649-B047-83728E34631E}"/>
            </c:ext>
          </c:extLst>
        </c:ser>
        <c:ser>
          <c:idx val="2"/>
          <c:order val="3"/>
          <c:tx>
            <c:strRef>
              <c:f>'Graf III.23'!$N$4</c:f>
              <c:strCache>
                <c:ptCount val="1"/>
                <c:pt idx="0">
                  <c:v>12/2018 – banky</c:v>
                </c:pt>
              </c:strCache>
            </c:strRef>
          </c:tx>
          <c:spPr>
            <a:solidFill>
              <a:srgbClr val="800080"/>
            </a:solidFill>
            <a:ln w="25400">
              <a:noFill/>
            </a:ln>
          </c:spPr>
          <c:invertIfNegative val="0"/>
          <c:cat>
            <c:strRef>
              <c:f>'Graf III.23'!$J$5:$J$6</c:f>
              <c:strCache>
                <c:ptCount val="2"/>
                <c:pt idx="0">
                  <c:v>Domácnosti </c:v>
                </c:pt>
                <c:pt idx="1">
                  <c:v>Nefinanční podniky</c:v>
                </c:pt>
              </c:strCache>
            </c:strRef>
          </c:cat>
          <c:val>
            <c:numRef>
              <c:f>'Graf III.23'!$N$5:$N$6</c:f>
              <c:numCache>
                <c:formatCode>0.00</c:formatCode>
                <c:ptCount val="2"/>
                <c:pt idx="0">
                  <c:v>0.4</c:v>
                </c:pt>
                <c:pt idx="1">
                  <c:v>0.41</c:v>
                </c:pt>
              </c:numCache>
            </c:numRef>
          </c:val>
          <c:extLst>
            <c:ext xmlns:c16="http://schemas.microsoft.com/office/drawing/2014/chart" uri="{C3380CC4-5D6E-409C-BE32-E72D297353CC}">
              <c16:uniqueId val="{00000003-D785-4649-B047-83728E34631E}"/>
            </c:ext>
          </c:extLst>
        </c:ser>
        <c:dLbls>
          <c:showLegendKey val="0"/>
          <c:showVal val="0"/>
          <c:showCatName val="0"/>
          <c:showSerName val="0"/>
          <c:showPercent val="0"/>
          <c:showBubbleSize val="0"/>
        </c:dLbls>
        <c:gapWidth val="150"/>
        <c:axId val="150793600"/>
        <c:axId val="150824064"/>
      </c:barChart>
      <c:catAx>
        <c:axId val="150793600"/>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50824064"/>
        <c:crosses val="autoZero"/>
        <c:auto val="1"/>
        <c:lblAlgn val="ctr"/>
        <c:lblOffset val="100"/>
        <c:noMultiLvlLbl val="0"/>
      </c:catAx>
      <c:valAx>
        <c:axId val="150824064"/>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793600"/>
        <c:crosses val="autoZero"/>
        <c:crossBetween val="between"/>
      </c:valAx>
      <c:spPr>
        <a:noFill/>
        <a:ln w="25400">
          <a:noFill/>
        </a:ln>
      </c:spPr>
    </c:plotArea>
    <c:legend>
      <c:legendPos val="b"/>
      <c:layout>
        <c:manualLayout>
          <c:xMode val="edge"/>
          <c:yMode val="edge"/>
          <c:x val="4.5454545454545456E-2"/>
          <c:y val="0.87046543930292597"/>
          <c:w val="0.67542205825670387"/>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2.0627143111443744E-2"/>
          <c:w val="0.94755244755244761"/>
          <c:h val="0.8457128675691935"/>
        </c:manualLayout>
      </c:layout>
      <c:barChart>
        <c:barDir val="col"/>
        <c:grouping val="clustered"/>
        <c:varyColors val="0"/>
        <c:ser>
          <c:idx val="0"/>
          <c:order val="0"/>
          <c:tx>
            <c:strRef>
              <c:f>'Graf III.23'!$K$3</c:f>
              <c:strCache>
                <c:ptCount val="1"/>
                <c:pt idx="0">
                  <c:v>2016 Q4 – NFCELs</c:v>
                </c:pt>
              </c:strCache>
            </c:strRef>
          </c:tx>
          <c:spPr>
            <a:solidFill>
              <a:srgbClr val="E96041"/>
            </a:solidFill>
            <a:ln w="25400">
              <a:noFill/>
            </a:ln>
          </c:spPr>
          <c:invertIfNegative val="0"/>
          <c:cat>
            <c:strRef>
              <c:f>'Graf III.23'!$I$5:$I$6</c:f>
              <c:strCache>
                <c:ptCount val="2"/>
                <c:pt idx="0">
                  <c:v>Households</c:v>
                </c:pt>
                <c:pt idx="1">
                  <c:v>Non-financial corporations</c:v>
                </c:pt>
              </c:strCache>
            </c:strRef>
          </c:cat>
          <c:val>
            <c:numRef>
              <c:f>'Graf III.23'!$K$5:$K$6</c:f>
              <c:numCache>
                <c:formatCode>0.00</c:formatCode>
                <c:ptCount val="2"/>
                <c:pt idx="0">
                  <c:v>2.1967138830659523</c:v>
                </c:pt>
                <c:pt idx="1">
                  <c:v>0.24767494233025814</c:v>
                </c:pt>
              </c:numCache>
            </c:numRef>
          </c:val>
          <c:extLst>
            <c:ext xmlns:c16="http://schemas.microsoft.com/office/drawing/2014/chart" uri="{C3380CC4-5D6E-409C-BE32-E72D297353CC}">
              <c16:uniqueId val="{00000000-5F03-455D-882E-ECF8E65E5040}"/>
            </c:ext>
          </c:extLst>
        </c:ser>
        <c:ser>
          <c:idx val="1"/>
          <c:order val="1"/>
          <c:tx>
            <c:strRef>
              <c:f>'Graf III.23'!$L$3</c:f>
              <c:strCache>
                <c:ptCount val="1"/>
                <c:pt idx="0">
                  <c:v>2017 Q4 – NFCELs</c:v>
                </c:pt>
              </c:strCache>
            </c:strRef>
          </c:tx>
          <c:spPr>
            <a:solidFill>
              <a:srgbClr val="00A43D"/>
            </a:solidFill>
            <a:ln w="25400">
              <a:noFill/>
            </a:ln>
          </c:spPr>
          <c:invertIfNegative val="0"/>
          <c:cat>
            <c:strRef>
              <c:f>'Graf III.23'!$I$5:$I$6</c:f>
              <c:strCache>
                <c:ptCount val="2"/>
                <c:pt idx="0">
                  <c:v>Households</c:v>
                </c:pt>
                <c:pt idx="1">
                  <c:v>Non-financial corporations</c:v>
                </c:pt>
              </c:strCache>
            </c:strRef>
          </c:cat>
          <c:val>
            <c:numRef>
              <c:f>'Graf III.23'!$L$5:$L$6</c:f>
              <c:numCache>
                <c:formatCode>0.00</c:formatCode>
                <c:ptCount val="2"/>
                <c:pt idx="0">
                  <c:v>2.4198841810730682</c:v>
                </c:pt>
                <c:pt idx="1">
                  <c:v>0.36271216469225392</c:v>
                </c:pt>
              </c:numCache>
            </c:numRef>
          </c:val>
          <c:extLst>
            <c:ext xmlns:c16="http://schemas.microsoft.com/office/drawing/2014/chart" uri="{C3380CC4-5D6E-409C-BE32-E72D297353CC}">
              <c16:uniqueId val="{00000001-5F03-455D-882E-ECF8E65E5040}"/>
            </c:ext>
          </c:extLst>
        </c:ser>
        <c:ser>
          <c:idx val="3"/>
          <c:order val="2"/>
          <c:tx>
            <c:strRef>
              <c:f>'Graf III.23'!$M$3</c:f>
              <c:strCache>
                <c:ptCount val="1"/>
                <c:pt idx="0">
                  <c:v>2018 Q4 – NFCELs</c:v>
                </c:pt>
              </c:strCache>
            </c:strRef>
          </c:tx>
          <c:spPr>
            <a:solidFill>
              <a:srgbClr val="4880C4"/>
            </a:solidFill>
            <a:ln w="25400">
              <a:noFill/>
            </a:ln>
          </c:spPr>
          <c:invertIfNegative val="0"/>
          <c:cat>
            <c:strRef>
              <c:f>'Graf III.23'!$I$5:$I$6</c:f>
              <c:strCache>
                <c:ptCount val="2"/>
                <c:pt idx="0">
                  <c:v>Households</c:v>
                </c:pt>
                <c:pt idx="1">
                  <c:v>Non-financial corporations</c:v>
                </c:pt>
              </c:strCache>
            </c:strRef>
          </c:cat>
          <c:val>
            <c:numRef>
              <c:f>'Graf III.23'!$M$5:$M$6</c:f>
              <c:numCache>
                <c:formatCode>0.00</c:formatCode>
                <c:ptCount val="2"/>
                <c:pt idx="0">
                  <c:v>2.2370877688466244</c:v>
                </c:pt>
                <c:pt idx="1">
                  <c:v>0.4453405879792009</c:v>
                </c:pt>
              </c:numCache>
            </c:numRef>
          </c:val>
          <c:extLst>
            <c:ext xmlns:c16="http://schemas.microsoft.com/office/drawing/2014/chart" uri="{C3380CC4-5D6E-409C-BE32-E72D297353CC}">
              <c16:uniqueId val="{00000002-5F03-455D-882E-ECF8E65E5040}"/>
            </c:ext>
          </c:extLst>
        </c:ser>
        <c:ser>
          <c:idx val="2"/>
          <c:order val="3"/>
          <c:tx>
            <c:strRef>
              <c:f>'Graf III.23'!$N$3</c:f>
              <c:strCache>
                <c:ptCount val="1"/>
                <c:pt idx="0">
                  <c:v>2018 Q4 – banks</c:v>
                </c:pt>
              </c:strCache>
            </c:strRef>
          </c:tx>
          <c:spPr>
            <a:solidFill>
              <a:srgbClr val="800080"/>
            </a:solidFill>
            <a:ln w="25400">
              <a:noFill/>
            </a:ln>
          </c:spPr>
          <c:invertIfNegative val="0"/>
          <c:cat>
            <c:strRef>
              <c:f>'Graf III.23'!$I$5:$I$6</c:f>
              <c:strCache>
                <c:ptCount val="2"/>
                <c:pt idx="0">
                  <c:v>Households</c:v>
                </c:pt>
                <c:pt idx="1">
                  <c:v>Non-financial corporations</c:v>
                </c:pt>
              </c:strCache>
            </c:strRef>
          </c:cat>
          <c:val>
            <c:numRef>
              <c:f>'Graf III.23'!$N$5:$N$6</c:f>
              <c:numCache>
                <c:formatCode>0.00</c:formatCode>
                <c:ptCount val="2"/>
                <c:pt idx="0">
                  <c:v>0.4</c:v>
                </c:pt>
                <c:pt idx="1">
                  <c:v>0.41</c:v>
                </c:pt>
              </c:numCache>
            </c:numRef>
          </c:val>
          <c:extLst>
            <c:ext xmlns:c16="http://schemas.microsoft.com/office/drawing/2014/chart" uri="{C3380CC4-5D6E-409C-BE32-E72D297353CC}">
              <c16:uniqueId val="{00000003-5F03-455D-882E-ECF8E65E5040}"/>
            </c:ext>
          </c:extLst>
        </c:ser>
        <c:dLbls>
          <c:showLegendKey val="0"/>
          <c:showVal val="0"/>
          <c:showCatName val="0"/>
          <c:showSerName val="0"/>
          <c:showPercent val="0"/>
          <c:showBubbleSize val="0"/>
        </c:dLbls>
        <c:gapWidth val="150"/>
        <c:axId val="148665088"/>
        <c:axId val="148666624"/>
      </c:barChart>
      <c:catAx>
        <c:axId val="148665088"/>
        <c:scaling>
          <c:orientation val="minMax"/>
        </c:scaling>
        <c:delete val="0"/>
        <c:axPos val="b"/>
        <c:numFmt formatCode="General"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8666624"/>
        <c:crosses val="autoZero"/>
        <c:auto val="1"/>
        <c:lblAlgn val="ctr"/>
        <c:lblOffset val="100"/>
        <c:noMultiLvlLbl val="0"/>
      </c:catAx>
      <c:valAx>
        <c:axId val="148666624"/>
        <c:scaling>
          <c:orientation val="minMax"/>
        </c:scaling>
        <c:delete val="0"/>
        <c:axPos val="l"/>
        <c:numFmt formatCode="0.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8665088"/>
        <c:crosses val="autoZero"/>
        <c:crossBetween val="between"/>
      </c:valAx>
      <c:spPr>
        <a:noFill/>
        <a:ln w="25400">
          <a:noFill/>
        </a:ln>
      </c:spPr>
    </c:plotArea>
    <c:legend>
      <c:legendPos val="b"/>
      <c:layout>
        <c:manualLayout>
          <c:xMode val="edge"/>
          <c:yMode val="edge"/>
          <c:x val="4.5454545454545456E-2"/>
          <c:y val="0.87046543930292597"/>
          <c:w val="0.67542205825670387"/>
          <c:h val="0.12540913207478524"/>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2.5405413033048288E-2"/>
          <c:w val="0.92455233742635312"/>
          <c:h val="0.63196253529533297"/>
        </c:manualLayout>
      </c:layout>
      <c:barChart>
        <c:barDir val="col"/>
        <c:grouping val="stacked"/>
        <c:varyColors val="0"/>
        <c:ser>
          <c:idx val="0"/>
          <c:order val="0"/>
          <c:tx>
            <c:strRef>
              <c:f>'Graf III.24'!$O$4</c:f>
              <c:strCache>
                <c:ptCount val="1"/>
                <c:pt idx="0">
                  <c:v>Expozice vůči bankám</c:v>
                </c:pt>
              </c:strCache>
            </c:strRef>
          </c:tx>
          <c:spPr>
            <a:solidFill>
              <a:srgbClr val="4880C4"/>
            </a:solidFill>
            <a:ln w="25400">
              <a:noFill/>
            </a:ln>
          </c:spPr>
          <c:invertIfNegative val="0"/>
          <c:cat>
            <c:multiLvlStrRef>
              <c:f>'Graf III.24'!$L$5:$N$40</c:f>
              <c:multiLvlStrCache>
                <c:ptCount val="36"/>
                <c:lvl>
                  <c:pt idx="0">
                    <c:v> </c:v>
                  </c:pt>
                  <c:pt idx="1">
                    <c:v>2008</c:v>
                  </c:pt>
                  <c:pt idx="2">
                    <c:v>2013</c:v>
                  </c:pt>
                  <c:pt idx="3">
                    <c:v>2018</c:v>
                  </c:pt>
                  <c:pt idx="4">
                    <c:v> </c:v>
                  </c:pt>
                  <c:pt idx="5">
                    <c:v>2008</c:v>
                  </c:pt>
                  <c:pt idx="6">
                    <c:v>2013</c:v>
                  </c:pt>
                  <c:pt idx="7">
                    <c:v>2018</c:v>
                  </c:pt>
                  <c:pt idx="8">
                    <c:v> </c:v>
                  </c:pt>
                  <c:pt idx="9">
                    <c:v> </c:v>
                  </c:pt>
                  <c:pt idx="10">
                    <c:v>2008</c:v>
                  </c:pt>
                  <c:pt idx="11">
                    <c:v>2013</c:v>
                  </c:pt>
                  <c:pt idx="12">
                    <c:v>2018</c:v>
                  </c:pt>
                  <c:pt idx="13">
                    <c:v> </c:v>
                  </c:pt>
                  <c:pt idx="14">
                    <c:v>2008</c:v>
                  </c:pt>
                  <c:pt idx="15">
                    <c:v>2013</c:v>
                  </c:pt>
                  <c:pt idx="16">
                    <c:v>2018</c:v>
                  </c:pt>
                  <c:pt idx="17">
                    <c:v> </c:v>
                  </c:pt>
                  <c:pt idx="18">
                    <c:v> </c:v>
                  </c:pt>
                  <c:pt idx="19">
                    <c:v>2008</c:v>
                  </c:pt>
                  <c:pt idx="20">
                    <c:v>2013</c:v>
                  </c:pt>
                  <c:pt idx="21">
                    <c:v>2018</c:v>
                  </c:pt>
                  <c:pt idx="22">
                    <c:v> </c:v>
                  </c:pt>
                  <c:pt idx="23">
                    <c:v>2008</c:v>
                  </c:pt>
                  <c:pt idx="24">
                    <c:v>2013</c:v>
                  </c:pt>
                  <c:pt idx="25">
                    <c:v>2018</c:v>
                  </c:pt>
                  <c:pt idx="26">
                    <c:v> </c:v>
                  </c:pt>
                  <c:pt idx="27">
                    <c:v> </c:v>
                  </c:pt>
                  <c:pt idx="28">
                    <c:v>2008</c:v>
                  </c:pt>
                  <c:pt idx="29">
                    <c:v>2013</c:v>
                  </c:pt>
                  <c:pt idx="30">
                    <c:v>2018</c:v>
                  </c:pt>
                  <c:pt idx="31">
                    <c:v> </c:v>
                  </c:pt>
                  <c:pt idx="32">
                    <c:v>2008</c:v>
                  </c:pt>
                  <c:pt idx="33">
                    <c:v>2013</c:v>
                  </c:pt>
                  <c:pt idx="34">
                    <c:v>2018</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III.24'!$O$5:$O$40</c:f>
              <c:numCache>
                <c:formatCode>0.00</c:formatCode>
                <c:ptCount val="36"/>
                <c:pt idx="0" formatCode="General">
                  <c:v>0</c:v>
                </c:pt>
                <c:pt idx="1">
                  <c:v>9.11</c:v>
                </c:pt>
                <c:pt idx="2">
                  <c:v>10.19</c:v>
                </c:pt>
                <c:pt idx="3">
                  <c:v>6.25</c:v>
                </c:pt>
                <c:pt idx="5">
                  <c:v>9.2100000000000009</c:v>
                </c:pt>
                <c:pt idx="6">
                  <c:v>10.220000000000001</c:v>
                </c:pt>
                <c:pt idx="7">
                  <c:v>6.26</c:v>
                </c:pt>
                <c:pt idx="10">
                  <c:v>16.95</c:v>
                </c:pt>
                <c:pt idx="11">
                  <c:v>16.36</c:v>
                </c:pt>
                <c:pt idx="12">
                  <c:v>16.739999999999998</c:v>
                </c:pt>
                <c:pt idx="14">
                  <c:v>2.96</c:v>
                </c:pt>
                <c:pt idx="15">
                  <c:v>4.01</c:v>
                </c:pt>
                <c:pt idx="16">
                  <c:v>3.44</c:v>
                </c:pt>
                <c:pt idx="19">
                  <c:v>11.73</c:v>
                </c:pt>
                <c:pt idx="20">
                  <c:v>18.32</c:v>
                </c:pt>
                <c:pt idx="21">
                  <c:v>17.07</c:v>
                </c:pt>
                <c:pt idx="23">
                  <c:v>8.9600000000000009</c:v>
                </c:pt>
                <c:pt idx="24">
                  <c:v>7.78</c:v>
                </c:pt>
                <c:pt idx="25">
                  <c:v>2.29</c:v>
                </c:pt>
                <c:pt idx="28">
                  <c:v>3.31</c:v>
                </c:pt>
                <c:pt idx="29">
                  <c:v>4.88</c:v>
                </c:pt>
                <c:pt idx="30">
                  <c:v>3.19</c:v>
                </c:pt>
                <c:pt idx="32">
                  <c:v>35.450000000000003</c:v>
                </c:pt>
                <c:pt idx="33">
                  <c:v>41.65</c:v>
                </c:pt>
                <c:pt idx="34">
                  <c:v>43.96</c:v>
                </c:pt>
                <c:pt idx="35" formatCode="General">
                  <c:v>0</c:v>
                </c:pt>
              </c:numCache>
            </c:numRef>
          </c:val>
          <c:extLst>
            <c:ext xmlns:c16="http://schemas.microsoft.com/office/drawing/2014/chart" uri="{C3380CC4-5D6E-409C-BE32-E72D297353CC}">
              <c16:uniqueId val="{00000000-F9E7-4C41-8C6F-ABA05A926196}"/>
            </c:ext>
          </c:extLst>
        </c:ser>
        <c:ser>
          <c:idx val="1"/>
          <c:order val="1"/>
          <c:tx>
            <c:strRef>
              <c:f>'Graf III.24'!$P$4</c:f>
              <c:strCache>
                <c:ptCount val="1"/>
                <c:pt idx="0">
                  <c:v>Expozice vůči pojišťovnám</c:v>
                </c:pt>
              </c:strCache>
            </c:strRef>
          </c:tx>
          <c:spPr>
            <a:solidFill>
              <a:srgbClr val="E96041"/>
            </a:solidFill>
            <a:ln w="25400">
              <a:noFill/>
            </a:ln>
          </c:spPr>
          <c:invertIfNegative val="0"/>
          <c:cat>
            <c:multiLvlStrRef>
              <c:f>'Graf III.24'!$L$5:$N$40</c:f>
              <c:multiLvlStrCache>
                <c:ptCount val="36"/>
                <c:lvl>
                  <c:pt idx="0">
                    <c:v> </c:v>
                  </c:pt>
                  <c:pt idx="1">
                    <c:v>2008</c:v>
                  </c:pt>
                  <c:pt idx="2">
                    <c:v>2013</c:v>
                  </c:pt>
                  <c:pt idx="3">
                    <c:v>2018</c:v>
                  </c:pt>
                  <c:pt idx="4">
                    <c:v> </c:v>
                  </c:pt>
                  <c:pt idx="5">
                    <c:v>2008</c:v>
                  </c:pt>
                  <c:pt idx="6">
                    <c:v>2013</c:v>
                  </c:pt>
                  <c:pt idx="7">
                    <c:v>2018</c:v>
                  </c:pt>
                  <c:pt idx="8">
                    <c:v> </c:v>
                  </c:pt>
                  <c:pt idx="9">
                    <c:v> </c:v>
                  </c:pt>
                  <c:pt idx="10">
                    <c:v>2008</c:v>
                  </c:pt>
                  <c:pt idx="11">
                    <c:v>2013</c:v>
                  </c:pt>
                  <c:pt idx="12">
                    <c:v>2018</c:v>
                  </c:pt>
                  <c:pt idx="13">
                    <c:v> </c:v>
                  </c:pt>
                  <c:pt idx="14">
                    <c:v>2008</c:v>
                  </c:pt>
                  <c:pt idx="15">
                    <c:v>2013</c:v>
                  </c:pt>
                  <c:pt idx="16">
                    <c:v>2018</c:v>
                  </c:pt>
                  <c:pt idx="17">
                    <c:v> </c:v>
                  </c:pt>
                  <c:pt idx="18">
                    <c:v> </c:v>
                  </c:pt>
                  <c:pt idx="19">
                    <c:v>2008</c:v>
                  </c:pt>
                  <c:pt idx="20">
                    <c:v>2013</c:v>
                  </c:pt>
                  <c:pt idx="21">
                    <c:v>2018</c:v>
                  </c:pt>
                  <c:pt idx="22">
                    <c:v> </c:v>
                  </c:pt>
                  <c:pt idx="23">
                    <c:v>2008</c:v>
                  </c:pt>
                  <c:pt idx="24">
                    <c:v>2013</c:v>
                  </c:pt>
                  <c:pt idx="25">
                    <c:v>2018</c:v>
                  </c:pt>
                  <c:pt idx="26">
                    <c:v> </c:v>
                  </c:pt>
                  <c:pt idx="27">
                    <c:v> </c:v>
                  </c:pt>
                  <c:pt idx="28">
                    <c:v>2008</c:v>
                  </c:pt>
                  <c:pt idx="29">
                    <c:v>2013</c:v>
                  </c:pt>
                  <c:pt idx="30">
                    <c:v>2018</c:v>
                  </c:pt>
                  <c:pt idx="31">
                    <c:v> </c:v>
                  </c:pt>
                  <c:pt idx="32">
                    <c:v>2008</c:v>
                  </c:pt>
                  <c:pt idx="33">
                    <c:v>2013</c:v>
                  </c:pt>
                  <c:pt idx="34">
                    <c:v>2018</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III.24'!$P$5:$P$40</c:f>
              <c:numCache>
                <c:formatCode>0.00</c:formatCode>
                <c:ptCount val="36"/>
                <c:pt idx="0" formatCode="General">
                  <c:v>0</c:v>
                </c:pt>
                <c:pt idx="1">
                  <c:v>0.27</c:v>
                </c:pt>
                <c:pt idx="2">
                  <c:v>0.4</c:v>
                </c:pt>
                <c:pt idx="3">
                  <c:v>0.25</c:v>
                </c:pt>
                <c:pt idx="5">
                  <c:v>1.62</c:v>
                </c:pt>
                <c:pt idx="6">
                  <c:v>1.45</c:v>
                </c:pt>
                <c:pt idx="7">
                  <c:v>1.18</c:v>
                </c:pt>
                <c:pt idx="10">
                  <c:v>2.11</c:v>
                </c:pt>
                <c:pt idx="11">
                  <c:v>2.3199999999999998</c:v>
                </c:pt>
                <c:pt idx="12">
                  <c:v>1.87</c:v>
                </c:pt>
                <c:pt idx="14">
                  <c:v>2.17</c:v>
                </c:pt>
                <c:pt idx="15">
                  <c:v>2.06</c:v>
                </c:pt>
                <c:pt idx="16">
                  <c:v>1.8</c:v>
                </c:pt>
                <c:pt idx="19">
                  <c:v>0.03</c:v>
                </c:pt>
                <c:pt idx="20">
                  <c:v>0</c:v>
                </c:pt>
                <c:pt idx="21">
                  <c:v>0.01</c:v>
                </c:pt>
                <c:pt idx="23">
                  <c:v>1.61</c:v>
                </c:pt>
                <c:pt idx="24">
                  <c:v>5.05</c:v>
                </c:pt>
                <c:pt idx="25">
                  <c:v>2.97</c:v>
                </c:pt>
                <c:pt idx="28">
                  <c:v>0.74</c:v>
                </c:pt>
                <c:pt idx="29">
                  <c:v>1.22</c:v>
                </c:pt>
                <c:pt idx="30">
                  <c:v>1.45</c:v>
                </c:pt>
                <c:pt idx="32">
                  <c:v>0.04</c:v>
                </c:pt>
                <c:pt idx="33">
                  <c:v>0.04</c:v>
                </c:pt>
                <c:pt idx="34">
                  <c:v>0.06</c:v>
                </c:pt>
                <c:pt idx="35" formatCode="General">
                  <c:v>0</c:v>
                </c:pt>
              </c:numCache>
            </c:numRef>
          </c:val>
          <c:extLst>
            <c:ext xmlns:c16="http://schemas.microsoft.com/office/drawing/2014/chart" uri="{C3380CC4-5D6E-409C-BE32-E72D297353CC}">
              <c16:uniqueId val="{00000001-F9E7-4C41-8C6F-ABA05A926196}"/>
            </c:ext>
          </c:extLst>
        </c:ser>
        <c:ser>
          <c:idx val="2"/>
          <c:order val="2"/>
          <c:tx>
            <c:strRef>
              <c:f>'Graf III.24'!$Q$4</c:f>
              <c:strCache>
                <c:ptCount val="1"/>
                <c:pt idx="0">
                  <c:v>Expozice vůči IPFS</c:v>
                </c:pt>
              </c:strCache>
            </c:strRef>
          </c:tx>
          <c:spPr>
            <a:solidFill>
              <a:srgbClr val="00A43D"/>
            </a:solidFill>
            <a:ln w="25400">
              <a:noFill/>
            </a:ln>
          </c:spPr>
          <c:invertIfNegative val="0"/>
          <c:cat>
            <c:multiLvlStrRef>
              <c:f>'Graf III.24'!$L$5:$N$40</c:f>
              <c:multiLvlStrCache>
                <c:ptCount val="36"/>
                <c:lvl>
                  <c:pt idx="0">
                    <c:v> </c:v>
                  </c:pt>
                  <c:pt idx="1">
                    <c:v>2008</c:v>
                  </c:pt>
                  <c:pt idx="2">
                    <c:v>2013</c:v>
                  </c:pt>
                  <c:pt idx="3">
                    <c:v>2018</c:v>
                  </c:pt>
                  <c:pt idx="4">
                    <c:v> </c:v>
                  </c:pt>
                  <c:pt idx="5">
                    <c:v>2008</c:v>
                  </c:pt>
                  <c:pt idx="6">
                    <c:v>2013</c:v>
                  </c:pt>
                  <c:pt idx="7">
                    <c:v>2018</c:v>
                  </c:pt>
                  <c:pt idx="8">
                    <c:v> </c:v>
                  </c:pt>
                  <c:pt idx="9">
                    <c:v> </c:v>
                  </c:pt>
                  <c:pt idx="10">
                    <c:v>2008</c:v>
                  </c:pt>
                  <c:pt idx="11">
                    <c:v>2013</c:v>
                  </c:pt>
                  <c:pt idx="12">
                    <c:v>2018</c:v>
                  </c:pt>
                  <c:pt idx="13">
                    <c:v> </c:v>
                  </c:pt>
                  <c:pt idx="14">
                    <c:v>2008</c:v>
                  </c:pt>
                  <c:pt idx="15">
                    <c:v>2013</c:v>
                  </c:pt>
                  <c:pt idx="16">
                    <c:v>2018</c:v>
                  </c:pt>
                  <c:pt idx="17">
                    <c:v> </c:v>
                  </c:pt>
                  <c:pt idx="18">
                    <c:v> </c:v>
                  </c:pt>
                  <c:pt idx="19">
                    <c:v>2008</c:v>
                  </c:pt>
                  <c:pt idx="20">
                    <c:v>2013</c:v>
                  </c:pt>
                  <c:pt idx="21">
                    <c:v>2018</c:v>
                  </c:pt>
                  <c:pt idx="22">
                    <c:v> </c:v>
                  </c:pt>
                  <c:pt idx="23">
                    <c:v>2008</c:v>
                  </c:pt>
                  <c:pt idx="24">
                    <c:v>2013</c:v>
                  </c:pt>
                  <c:pt idx="25">
                    <c:v>2018</c:v>
                  </c:pt>
                  <c:pt idx="26">
                    <c:v> </c:v>
                  </c:pt>
                  <c:pt idx="27">
                    <c:v> </c:v>
                  </c:pt>
                  <c:pt idx="28">
                    <c:v>2008</c:v>
                  </c:pt>
                  <c:pt idx="29">
                    <c:v>2013</c:v>
                  </c:pt>
                  <c:pt idx="30">
                    <c:v>2018</c:v>
                  </c:pt>
                  <c:pt idx="31">
                    <c:v> </c:v>
                  </c:pt>
                  <c:pt idx="32">
                    <c:v>2008</c:v>
                  </c:pt>
                  <c:pt idx="33">
                    <c:v>2013</c:v>
                  </c:pt>
                  <c:pt idx="34">
                    <c:v>2018</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III.24'!$Q$5:$Q$40</c:f>
              <c:numCache>
                <c:formatCode>0.00</c:formatCode>
                <c:ptCount val="36"/>
                <c:pt idx="0" formatCode="General">
                  <c:v>0</c:v>
                </c:pt>
                <c:pt idx="1">
                  <c:v>0.62</c:v>
                </c:pt>
                <c:pt idx="2">
                  <c:v>0.8</c:v>
                </c:pt>
                <c:pt idx="3">
                  <c:v>0.3</c:v>
                </c:pt>
                <c:pt idx="5">
                  <c:v>0.79</c:v>
                </c:pt>
                <c:pt idx="6">
                  <c:v>1.75</c:v>
                </c:pt>
                <c:pt idx="7">
                  <c:v>2.0099999999999998</c:v>
                </c:pt>
                <c:pt idx="10">
                  <c:v>1.19</c:v>
                </c:pt>
                <c:pt idx="11">
                  <c:v>5.88</c:v>
                </c:pt>
                <c:pt idx="12">
                  <c:v>5.49</c:v>
                </c:pt>
                <c:pt idx="14">
                  <c:v>0.02</c:v>
                </c:pt>
                <c:pt idx="15">
                  <c:v>0</c:v>
                </c:pt>
                <c:pt idx="16">
                  <c:v>0.02</c:v>
                </c:pt>
                <c:pt idx="19">
                  <c:v>1.66</c:v>
                </c:pt>
                <c:pt idx="20">
                  <c:v>1.31</c:v>
                </c:pt>
                <c:pt idx="21">
                  <c:v>2.4500000000000002</c:v>
                </c:pt>
                <c:pt idx="23">
                  <c:v>1.58</c:v>
                </c:pt>
                <c:pt idx="24">
                  <c:v>1.22</c:v>
                </c:pt>
                <c:pt idx="25">
                  <c:v>2.2200000000000002</c:v>
                </c:pt>
                <c:pt idx="28">
                  <c:v>0</c:v>
                </c:pt>
                <c:pt idx="29">
                  <c:v>0</c:v>
                </c:pt>
                <c:pt idx="30">
                  <c:v>0</c:v>
                </c:pt>
                <c:pt idx="32">
                  <c:v>0.05</c:v>
                </c:pt>
                <c:pt idx="33">
                  <c:v>0.3</c:v>
                </c:pt>
                <c:pt idx="34">
                  <c:v>0.47</c:v>
                </c:pt>
                <c:pt idx="35" formatCode="General">
                  <c:v>0</c:v>
                </c:pt>
              </c:numCache>
            </c:numRef>
          </c:val>
          <c:extLst>
            <c:ext xmlns:c16="http://schemas.microsoft.com/office/drawing/2014/chart" uri="{C3380CC4-5D6E-409C-BE32-E72D297353CC}">
              <c16:uniqueId val="{00000002-F9E7-4C41-8C6F-ABA05A926196}"/>
            </c:ext>
          </c:extLst>
        </c:ser>
        <c:ser>
          <c:idx val="3"/>
          <c:order val="3"/>
          <c:tx>
            <c:strRef>
              <c:f>'Graf III.24'!$R$4</c:f>
              <c:strCache>
                <c:ptCount val="1"/>
                <c:pt idx="0">
                  <c:v>Expozice vůči OFZ</c:v>
                </c:pt>
              </c:strCache>
            </c:strRef>
          </c:tx>
          <c:spPr>
            <a:solidFill>
              <a:srgbClr val="800080"/>
            </a:solidFill>
            <a:ln w="25400">
              <a:noFill/>
            </a:ln>
          </c:spPr>
          <c:invertIfNegative val="0"/>
          <c:cat>
            <c:multiLvlStrRef>
              <c:f>'Graf III.24'!$L$5:$N$40</c:f>
              <c:multiLvlStrCache>
                <c:ptCount val="36"/>
                <c:lvl>
                  <c:pt idx="0">
                    <c:v> </c:v>
                  </c:pt>
                  <c:pt idx="1">
                    <c:v>2008</c:v>
                  </c:pt>
                  <c:pt idx="2">
                    <c:v>2013</c:v>
                  </c:pt>
                  <c:pt idx="3">
                    <c:v>2018</c:v>
                  </c:pt>
                  <c:pt idx="4">
                    <c:v> </c:v>
                  </c:pt>
                  <c:pt idx="5">
                    <c:v>2008</c:v>
                  </c:pt>
                  <c:pt idx="6">
                    <c:v>2013</c:v>
                  </c:pt>
                  <c:pt idx="7">
                    <c:v>2018</c:v>
                  </c:pt>
                  <c:pt idx="8">
                    <c:v> </c:v>
                  </c:pt>
                  <c:pt idx="9">
                    <c:v> </c:v>
                  </c:pt>
                  <c:pt idx="10">
                    <c:v>2008</c:v>
                  </c:pt>
                  <c:pt idx="11">
                    <c:v>2013</c:v>
                  </c:pt>
                  <c:pt idx="12">
                    <c:v>2018</c:v>
                  </c:pt>
                  <c:pt idx="13">
                    <c:v> </c:v>
                  </c:pt>
                  <c:pt idx="14">
                    <c:v>2008</c:v>
                  </c:pt>
                  <c:pt idx="15">
                    <c:v>2013</c:v>
                  </c:pt>
                  <c:pt idx="16">
                    <c:v>2018</c:v>
                  </c:pt>
                  <c:pt idx="17">
                    <c:v> </c:v>
                  </c:pt>
                  <c:pt idx="18">
                    <c:v> </c:v>
                  </c:pt>
                  <c:pt idx="19">
                    <c:v>2008</c:v>
                  </c:pt>
                  <c:pt idx="20">
                    <c:v>2013</c:v>
                  </c:pt>
                  <c:pt idx="21">
                    <c:v>2018</c:v>
                  </c:pt>
                  <c:pt idx="22">
                    <c:v> </c:v>
                  </c:pt>
                  <c:pt idx="23">
                    <c:v>2008</c:v>
                  </c:pt>
                  <c:pt idx="24">
                    <c:v>2013</c:v>
                  </c:pt>
                  <c:pt idx="25">
                    <c:v>2018</c:v>
                  </c:pt>
                  <c:pt idx="26">
                    <c:v> </c:v>
                  </c:pt>
                  <c:pt idx="27">
                    <c:v> </c:v>
                  </c:pt>
                  <c:pt idx="28">
                    <c:v>2008</c:v>
                  </c:pt>
                  <c:pt idx="29">
                    <c:v>2013</c:v>
                  </c:pt>
                  <c:pt idx="30">
                    <c:v>2018</c:v>
                  </c:pt>
                  <c:pt idx="31">
                    <c:v> </c:v>
                  </c:pt>
                  <c:pt idx="32">
                    <c:v>2008</c:v>
                  </c:pt>
                  <c:pt idx="33">
                    <c:v>2013</c:v>
                  </c:pt>
                  <c:pt idx="34">
                    <c:v>2018</c:v>
                  </c:pt>
                  <c:pt idx="35">
                    <c:v> </c:v>
                  </c:pt>
                </c:lvl>
                <c:lvl>
                  <c:pt idx="0">
                    <c:v> </c:v>
                  </c:pt>
                  <c:pt idx="1">
                    <c:v>A</c:v>
                  </c:pt>
                  <c:pt idx="4">
                    <c:v> </c:v>
                  </c:pt>
                  <c:pt idx="5">
                    <c:v>P</c:v>
                  </c:pt>
                  <c:pt idx="8">
                    <c:v> </c:v>
                  </c:pt>
                  <c:pt idx="9">
                    <c:v> </c:v>
                  </c:pt>
                  <c:pt idx="10">
                    <c:v>A</c:v>
                  </c:pt>
                  <c:pt idx="13">
                    <c:v> </c:v>
                  </c:pt>
                  <c:pt idx="14">
                    <c:v>P</c:v>
                  </c:pt>
                  <c:pt idx="17">
                    <c:v> </c:v>
                  </c:pt>
                  <c:pt idx="18">
                    <c:v> </c:v>
                  </c:pt>
                  <c:pt idx="19">
                    <c:v>A</c:v>
                  </c:pt>
                  <c:pt idx="22">
                    <c:v> </c:v>
                  </c:pt>
                  <c:pt idx="23">
                    <c:v>P</c:v>
                  </c:pt>
                  <c:pt idx="26">
                    <c:v> </c:v>
                  </c:pt>
                  <c:pt idx="27">
                    <c:v> </c:v>
                  </c:pt>
                  <c:pt idx="28">
                    <c:v>A</c:v>
                  </c:pt>
                  <c:pt idx="31">
                    <c:v> </c:v>
                  </c:pt>
                  <c:pt idx="32">
                    <c:v>P</c:v>
                  </c:pt>
                  <c:pt idx="35">
                    <c:v> </c:v>
                  </c:pt>
                </c:lvl>
                <c:lvl>
                  <c:pt idx="0">
                    <c:v>Banky</c:v>
                  </c:pt>
                  <c:pt idx="9">
                    <c:v>Pojišťovny</c:v>
                  </c:pt>
                  <c:pt idx="18">
                    <c:v>IPFS</c:v>
                  </c:pt>
                  <c:pt idx="27">
                    <c:v>OFZ</c:v>
                  </c:pt>
                </c:lvl>
              </c:multiLvlStrCache>
            </c:multiLvlStrRef>
          </c:cat>
          <c:val>
            <c:numRef>
              <c:f>'Graf III.24'!$R$5:$R$40</c:f>
              <c:numCache>
                <c:formatCode>0.00</c:formatCode>
                <c:ptCount val="36"/>
                <c:pt idx="0" formatCode="General">
                  <c:v>0</c:v>
                </c:pt>
                <c:pt idx="1">
                  <c:v>3.34</c:v>
                </c:pt>
                <c:pt idx="2">
                  <c:v>2.31</c:v>
                </c:pt>
                <c:pt idx="3">
                  <c:v>2.98</c:v>
                </c:pt>
                <c:pt idx="5">
                  <c:v>0.32</c:v>
                </c:pt>
                <c:pt idx="6">
                  <c:v>0.33</c:v>
                </c:pt>
                <c:pt idx="7">
                  <c:v>0.2</c:v>
                </c:pt>
                <c:pt idx="10">
                  <c:v>0.04</c:v>
                </c:pt>
                <c:pt idx="11">
                  <c:v>0.02</c:v>
                </c:pt>
                <c:pt idx="12">
                  <c:v>0.06</c:v>
                </c:pt>
                <c:pt idx="14">
                  <c:v>0.76</c:v>
                </c:pt>
                <c:pt idx="15">
                  <c:v>0.84</c:v>
                </c:pt>
                <c:pt idx="16">
                  <c:v>1.26</c:v>
                </c:pt>
                <c:pt idx="19">
                  <c:v>7.0000000000000007E-2</c:v>
                </c:pt>
                <c:pt idx="20">
                  <c:v>0.17</c:v>
                </c:pt>
                <c:pt idx="21">
                  <c:v>0.27</c:v>
                </c:pt>
                <c:pt idx="23">
                  <c:v>0</c:v>
                </c:pt>
                <c:pt idx="24">
                  <c:v>0</c:v>
                </c:pt>
                <c:pt idx="25">
                  <c:v>0</c:v>
                </c:pt>
                <c:pt idx="28">
                  <c:v>2.71</c:v>
                </c:pt>
                <c:pt idx="29">
                  <c:v>2.84</c:v>
                </c:pt>
                <c:pt idx="30">
                  <c:v>2.1800000000000002</c:v>
                </c:pt>
                <c:pt idx="32">
                  <c:v>2.74</c:v>
                </c:pt>
                <c:pt idx="33">
                  <c:v>3.49</c:v>
                </c:pt>
                <c:pt idx="34">
                  <c:v>2.04</c:v>
                </c:pt>
                <c:pt idx="35" formatCode="General">
                  <c:v>0</c:v>
                </c:pt>
              </c:numCache>
            </c:numRef>
          </c:val>
          <c:extLst>
            <c:ext xmlns:c16="http://schemas.microsoft.com/office/drawing/2014/chart" uri="{C3380CC4-5D6E-409C-BE32-E72D297353CC}">
              <c16:uniqueId val="{00000003-F9E7-4C41-8C6F-ABA05A926196}"/>
            </c:ext>
          </c:extLst>
        </c:ser>
        <c:dLbls>
          <c:showLegendKey val="0"/>
          <c:showVal val="0"/>
          <c:showCatName val="0"/>
          <c:showSerName val="0"/>
          <c:showPercent val="0"/>
          <c:showBubbleSize val="0"/>
        </c:dLbls>
        <c:gapWidth val="10"/>
        <c:overlap val="100"/>
        <c:axId val="150653568"/>
        <c:axId val="150663552"/>
      </c:barChart>
      <c:catAx>
        <c:axId val="15065356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00">
                <a:latin typeface="Arial"/>
                <a:ea typeface="Arial"/>
                <a:cs typeface="Arial"/>
              </a:defRPr>
            </a:pPr>
            <a:endParaRPr lang="cs-CZ"/>
          </a:p>
        </c:txPr>
        <c:crossAx val="150663552"/>
        <c:crosses val="autoZero"/>
        <c:auto val="1"/>
        <c:lblAlgn val="ctr"/>
        <c:lblOffset val="100"/>
        <c:tickLblSkip val="1"/>
        <c:noMultiLvlLbl val="0"/>
      </c:catAx>
      <c:valAx>
        <c:axId val="150663552"/>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653568"/>
        <c:crosses val="autoZero"/>
        <c:crossBetween val="between"/>
        <c:majorUnit val="10"/>
      </c:valAx>
      <c:spPr>
        <a:noFill/>
        <a:ln w="25400">
          <a:noFill/>
        </a:ln>
      </c:spPr>
    </c:plotArea>
    <c:legend>
      <c:legendPos val="b"/>
      <c:layout>
        <c:manualLayout>
          <c:xMode val="edge"/>
          <c:yMode val="edge"/>
          <c:x val="0"/>
          <c:y val="0.87268280981006408"/>
          <c:w val="1"/>
          <c:h val="0.12731719018993592"/>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07967622928247E-2"/>
          <c:y val="2.5405413033048288E-2"/>
          <c:w val="0.92455233742635312"/>
          <c:h val="0.58920257416802491"/>
        </c:manualLayout>
      </c:layout>
      <c:barChart>
        <c:barDir val="col"/>
        <c:grouping val="stacked"/>
        <c:varyColors val="0"/>
        <c:ser>
          <c:idx val="0"/>
          <c:order val="0"/>
          <c:tx>
            <c:strRef>
              <c:f>'Graf III.24'!$O$3</c:f>
              <c:strCache>
                <c:ptCount val="1"/>
                <c:pt idx="0">
                  <c:v>Exposures to banks</c:v>
                </c:pt>
              </c:strCache>
            </c:strRef>
          </c:tx>
          <c:spPr>
            <a:solidFill>
              <a:srgbClr val="4880C4"/>
            </a:solidFill>
            <a:ln w="25400">
              <a:noFill/>
            </a:ln>
          </c:spPr>
          <c:invertIfNegative val="0"/>
          <c:cat>
            <c:multiLvlStrRef>
              <c:f>'Graf III.24'!$I$5:$K$40</c:f>
              <c:multiLvlStrCache>
                <c:ptCount val="36"/>
                <c:lvl>
                  <c:pt idx="0">
                    <c:v> </c:v>
                  </c:pt>
                  <c:pt idx="1">
                    <c:v>12/08</c:v>
                  </c:pt>
                  <c:pt idx="2">
                    <c:v>12/13</c:v>
                  </c:pt>
                  <c:pt idx="3">
                    <c:v>12/18</c:v>
                  </c:pt>
                  <c:pt idx="4">
                    <c:v> </c:v>
                  </c:pt>
                  <c:pt idx="5">
                    <c:v>12/08</c:v>
                  </c:pt>
                  <c:pt idx="6">
                    <c:v>12/13</c:v>
                  </c:pt>
                  <c:pt idx="7">
                    <c:v>12/18</c:v>
                  </c:pt>
                  <c:pt idx="8">
                    <c:v> </c:v>
                  </c:pt>
                  <c:pt idx="9">
                    <c:v> </c:v>
                  </c:pt>
                  <c:pt idx="10">
                    <c:v>12/08</c:v>
                  </c:pt>
                  <c:pt idx="11">
                    <c:v>12/13</c:v>
                  </c:pt>
                  <c:pt idx="12">
                    <c:v>12/18</c:v>
                  </c:pt>
                  <c:pt idx="13">
                    <c:v> </c:v>
                  </c:pt>
                  <c:pt idx="14">
                    <c:v>12/08</c:v>
                  </c:pt>
                  <c:pt idx="15">
                    <c:v>12/13</c:v>
                  </c:pt>
                  <c:pt idx="16">
                    <c:v>12/18</c:v>
                  </c:pt>
                  <c:pt idx="17">
                    <c:v> </c:v>
                  </c:pt>
                  <c:pt idx="18">
                    <c:v> </c:v>
                  </c:pt>
                  <c:pt idx="19">
                    <c:v>12/08</c:v>
                  </c:pt>
                  <c:pt idx="20">
                    <c:v>12/13</c:v>
                  </c:pt>
                  <c:pt idx="21">
                    <c:v>12/18</c:v>
                  </c:pt>
                  <c:pt idx="22">
                    <c:v> </c:v>
                  </c:pt>
                  <c:pt idx="23">
                    <c:v>12/08</c:v>
                  </c:pt>
                  <c:pt idx="24">
                    <c:v>12/13</c:v>
                  </c:pt>
                  <c:pt idx="25">
                    <c:v>12/18</c:v>
                  </c:pt>
                  <c:pt idx="26">
                    <c:v> </c:v>
                  </c:pt>
                  <c:pt idx="27">
                    <c:v> </c:v>
                  </c:pt>
                  <c:pt idx="28">
                    <c:v>12/08</c:v>
                  </c:pt>
                  <c:pt idx="29">
                    <c:v>12/13</c:v>
                  </c:pt>
                  <c:pt idx="30">
                    <c:v>12/18</c:v>
                  </c:pt>
                  <c:pt idx="31">
                    <c:v> </c:v>
                  </c:pt>
                  <c:pt idx="32">
                    <c:v>12/08</c:v>
                  </c:pt>
                  <c:pt idx="33">
                    <c:v>12/13</c:v>
                  </c:pt>
                  <c:pt idx="34">
                    <c:v>12/18</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c:v>
                  </c:pt>
                  <c:pt idx="27">
                    <c:v>OFI</c:v>
                  </c:pt>
                </c:lvl>
              </c:multiLvlStrCache>
            </c:multiLvlStrRef>
          </c:cat>
          <c:val>
            <c:numRef>
              <c:f>'Graf III.24'!$O$5:$O$40</c:f>
              <c:numCache>
                <c:formatCode>0.00</c:formatCode>
                <c:ptCount val="36"/>
                <c:pt idx="0" formatCode="General">
                  <c:v>0</c:v>
                </c:pt>
                <c:pt idx="1">
                  <c:v>9.11</c:v>
                </c:pt>
                <c:pt idx="2">
                  <c:v>10.19</c:v>
                </c:pt>
                <c:pt idx="3">
                  <c:v>6.25</c:v>
                </c:pt>
                <c:pt idx="5">
                  <c:v>9.2100000000000009</c:v>
                </c:pt>
                <c:pt idx="6">
                  <c:v>10.220000000000001</c:v>
                </c:pt>
                <c:pt idx="7">
                  <c:v>6.26</c:v>
                </c:pt>
                <c:pt idx="10">
                  <c:v>16.95</c:v>
                </c:pt>
                <c:pt idx="11">
                  <c:v>16.36</c:v>
                </c:pt>
                <c:pt idx="12">
                  <c:v>16.739999999999998</c:v>
                </c:pt>
                <c:pt idx="14">
                  <c:v>2.96</c:v>
                </c:pt>
                <c:pt idx="15">
                  <c:v>4.01</c:v>
                </c:pt>
                <c:pt idx="16">
                  <c:v>3.44</c:v>
                </c:pt>
                <c:pt idx="19">
                  <c:v>11.73</c:v>
                </c:pt>
                <c:pt idx="20">
                  <c:v>18.32</c:v>
                </c:pt>
                <c:pt idx="21">
                  <c:v>17.07</c:v>
                </c:pt>
                <c:pt idx="23">
                  <c:v>8.9600000000000009</c:v>
                </c:pt>
                <c:pt idx="24">
                  <c:v>7.78</c:v>
                </c:pt>
                <c:pt idx="25">
                  <c:v>2.29</c:v>
                </c:pt>
                <c:pt idx="28">
                  <c:v>3.31</c:v>
                </c:pt>
                <c:pt idx="29">
                  <c:v>4.88</c:v>
                </c:pt>
                <c:pt idx="30">
                  <c:v>3.19</c:v>
                </c:pt>
                <c:pt idx="32">
                  <c:v>35.450000000000003</c:v>
                </c:pt>
                <c:pt idx="33">
                  <c:v>41.65</c:v>
                </c:pt>
                <c:pt idx="34">
                  <c:v>43.96</c:v>
                </c:pt>
                <c:pt idx="35" formatCode="General">
                  <c:v>0</c:v>
                </c:pt>
              </c:numCache>
            </c:numRef>
          </c:val>
          <c:extLst>
            <c:ext xmlns:c16="http://schemas.microsoft.com/office/drawing/2014/chart" uri="{C3380CC4-5D6E-409C-BE32-E72D297353CC}">
              <c16:uniqueId val="{00000000-6474-4D83-A32B-AC962B736FE7}"/>
            </c:ext>
          </c:extLst>
        </c:ser>
        <c:ser>
          <c:idx val="1"/>
          <c:order val="1"/>
          <c:tx>
            <c:strRef>
              <c:f>'Graf III.24'!$P$3</c:f>
              <c:strCache>
                <c:ptCount val="1"/>
                <c:pt idx="0">
                  <c:v>Exposures to insurance companies</c:v>
                </c:pt>
              </c:strCache>
            </c:strRef>
          </c:tx>
          <c:spPr>
            <a:solidFill>
              <a:srgbClr val="E96041"/>
            </a:solidFill>
            <a:ln w="25400">
              <a:noFill/>
            </a:ln>
          </c:spPr>
          <c:invertIfNegative val="0"/>
          <c:cat>
            <c:multiLvlStrRef>
              <c:f>'Graf III.24'!$I$5:$K$40</c:f>
              <c:multiLvlStrCache>
                <c:ptCount val="36"/>
                <c:lvl>
                  <c:pt idx="0">
                    <c:v> </c:v>
                  </c:pt>
                  <c:pt idx="1">
                    <c:v>12/08</c:v>
                  </c:pt>
                  <c:pt idx="2">
                    <c:v>12/13</c:v>
                  </c:pt>
                  <c:pt idx="3">
                    <c:v>12/18</c:v>
                  </c:pt>
                  <c:pt idx="4">
                    <c:v> </c:v>
                  </c:pt>
                  <c:pt idx="5">
                    <c:v>12/08</c:v>
                  </c:pt>
                  <c:pt idx="6">
                    <c:v>12/13</c:v>
                  </c:pt>
                  <c:pt idx="7">
                    <c:v>12/18</c:v>
                  </c:pt>
                  <c:pt idx="8">
                    <c:v> </c:v>
                  </c:pt>
                  <c:pt idx="9">
                    <c:v> </c:v>
                  </c:pt>
                  <c:pt idx="10">
                    <c:v>12/08</c:v>
                  </c:pt>
                  <c:pt idx="11">
                    <c:v>12/13</c:v>
                  </c:pt>
                  <c:pt idx="12">
                    <c:v>12/18</c:v>
                  </c:pt>
                  <c:pt idx="13">
                    <c:v> </c:v>
                  </c:pt>
                  <c:pt idx="14">
                    <c:v>12/08</c:v>
                  </c:pt>
                  <c:pt idx="15">
                    <c:v>12/13</c:v>
                  </c:pt>
                  <c:pt idx="16">
                    <c:v>12/18</c:v>
                  </c:pt>
                  <c:pt idx="17">
                    <c:v> </c:v>
                  </c:pt>
                  <c:pt idx="18">
                    <c:v> </c:v>
                  </c:pt>
                  <c:pt idx="19">
                    <c:v>12/08</c:v>
                  </c:pt>
                  <c:pt idx="20">
                    <c:v>12/13</c:v>
                  </c:pt>
                  <c:pt idx="21">
                    <c:v>12/18</c:v>
                  </c:pt>
                  <c:pt idx="22">
                    <c:v> </c:v>
                  </c:pt>
                  <c:pt idx="23">
                    <c:v>12/08</c:v>
                  </c:pt>
                  <c:pt idx="24">
                    <c:v>12/13</c:v>
                  </c:pt>
                  <c:pt idx="25">
                    <c:v>12/18</c:v>
                  </c:pt>
                  <c:pt idx="26">
                    <c:v> </c:v>
                  </c:pt>
                  <c:pt idx="27">
                    <c:v> </c:v>
                  </c:pt>
                  <c:pt idx="28">
                    <c:v>12/08</c:v>
                  </c:pt>
                  <c:pt idx="29">
                    <c:v>12/13</c:v>
                  </c:pt>
                  <c:pt idx="30">
                    <c:v>12/18</c:v>
                  </c:pt>
                  <c:pt idx="31">
                    <c:v> </c:v>
                  </c:pt>
                  <c:pt idx="32">
                    <c:v>12/08</c:v>
                  </c:pt>
                  <c:pt idx="33">
                    <c:v>12/13</c:v>
                  </c:pt>
                  <c:pt idx="34">
                    <c:v>12/18</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c:v>
                  </c:pt>
                  <c:pt idx="27">
                    <c:v>OFI</c:v>
                  </c:pt>
                </c:lvl>
              </c:multiLvlStrCache>
            </c:multiLvlStrRef>
          </c:cat>
          <c:val>
            <c:numRef>
              <c:f>'Graf III.24'!$P$5:$P$40</c:f>
              <c:numCache>
                <c:formatCode>0.00</c:formatCode>
                <c:ptCount val="36"/>
                <c:pt idx="0" formatCode="General">
                  <c:v>0</c:v>
                </c:pt>
                <c:pt idx="1">
                  <c:v>0.27</c:v>
                </c:pt>
                <c:pt idx="2">
                  <c:v>0.4</c:v>
                </c:pt>
                <c:pt idx="3">
                  <c:v>0.25</c:v>
                </c:pt>
                <c:pt idx="5">
                  <c:v>1.62</c:v>
                </c:pt>
                <c:pt idx="6">
                  <c:v>1.45</c:v>
                </c:pt>
                <c:pt idx="7">
                  <c:v>1.18</c:v>
                </c:pt>
                <c:pt idx="10">
                  <c:v>2.11</c:v>
                </c:pt>
                <c:pt idx="11">
                  <c:v>2.3199999999999998</c:v>
                </c:pt>
                <c:pt idx="12">
                  <c:v>1.87</c:v>
                </c:pt>
                <c:pt idx="14">
                  <c:v>2.17</c:v>
                </c:pt>
                <c:pt idx="15">
                  <c:v>2.06</c:v>
                </c:pt>
                <c:pt idx="16">
                  <c:v>1.8</c:v>
                </c:pt>
                <c:pt idx="19">
                  <c:v>0.03</c:v>
                </c:pt>
                <c:pt idx="20">
                  <c:v>0</c:v>
                </c:pt>
                <c:pt idx="21">
                  <c:v>0.01</c:v>
                </c:pt>
                <c:pt idx="23">
                  <c:v>1.61</c:v>
                </c:pt>
                <c:pt idx="24">
                  <c:v>5.05</c:v>
                </c:pt>
                <c:pt idx="25">
                  <c:v>2.97</c:v>
                </c:pt>
                <c:pt idx="28">
                  <c:v>0.74</c:v>
                </c:pt>
                <c:pt idx="29">
                  <c:v>1.22</c:v>
                </c:pt>
                <c:pt idx="30">
                  <c:v>1.45</c:v>
                </c:pt>
                <c:pt idx="32">
                  <c:v>0.04</c:v>
                </c:pt>
                <c:pt idx="33">
                  <c:v>0.04</c:v>
                </c:pt>
                <c:pt idx="34">
                  <c:v>0.06</c:v>
                </c:pt>
                <c:pt idx="35" formatCode="General">
                  <c:v>0</c:v>
                </c:pt>
              </c:numCache>
            </c:numRef>
          </c:val>
          <c:extLst>
            <c:ext xmlns:c16="http://schemas.microsoft.com/office/drawing/2014/chart" uri="{C3380CC4-5D6E-409C-BE32-E72D297353CC}">
              <c16:uniqueId val="{00000001-6474-4D83-A32B-AC962B736FE7}"/>
            </c:ext>
          </c:extLst>
        </c:ser>
        <c:ser>
          <c:idx val="2"/>
          <c:order val="2"/>
          <c:tx>
            <c:strRef>
              <c:f>'Graf III.24'!$Q$3</c:f>
              <c:strCache>
                <c:ptCount val="1"/>
                <c:pt idx="0">
                  <c:v>Exposures to IPFCs</c:v>
                </c:pt>
              </c:strCache>
            </c:strRef>
          </c:tx>
          <c:spPr>
            <a:solidFill>
              <a:srgbClr val="00A43D"/>
            </a:solidFill>
            <a:ln w="25400">
              <a:noFill/>
            </a:ln>
          </c:spPr>
          <c:invertIfNegative val="0"/>
          <c:cat>
            <c:multiLvlStrRef>
              <c:f>'Graf III.24'!$I$5:$K$40</c:f>
              <c:multiLvlStrCache>
                <c:ptCount val="36"/>
                <c:lvl>
                  <c:pt idx="0">
                    <c:v> </c:v>
                  </c:pt>
                  <c:pt idx="1">
                    <c:v>12/08</c:v>
                  </c:pt>
                  <c:pt idx="2">
                    <c:v>12/13</c:v>
                  </c:pt>
                  <c:pt idx="3">
                    <c:v>12/18</c:v>
                  </c:pt>
                  <c:pt idx="4">
                    <c:v> </c:v>
                  </c:pt>
                  <c:pt idx="5">
                    <c:v>12/08</c:v>
                  </c:pt>
                  <c:pt idx="6">
                    <c:v>12/13</c:v>
                  </c:pt>
                  <c:pt idx="7">
                    <c:v>12/18</c:v>
                  </c:pt>
                  <c:pt idx="8">
                    <c:v> </c:v>
                  </c:pt>
                  <c:pt idx="9">
                    <c:v> </c:v>
                  </c:pt>
                  <c:pt idx="10">
                    <c:v>12/08</c:v>
                  </c:pt>
                  <c:pt idx="11">
                    <c:v>12/13</c:v>
                  </c:pt>
                  <c:pt idx="12">
                    <c:v>12/18</c:v>
                  </c:pt>
                  <c:pt idx="13">
                    <c:v> </c:v>
                  </c:pt>
                  <c:pt idx="14">
                    <c:v>12/08</c:v>
                  </c:pt>
                  <c:pt idx="15">
                    <c:v>12/13</c:v>
                  </c:pt>
                  <c:pt idx="16">
                    <c:v>12/18</c:v>
                  </c:pt>
                  <c:pt idx="17">
                    <c:v> </c:v>
                  </c:pt>
                  <c:pt idx="18">
                    <c:v> </c:v>
                  </c:pt>
                  <c:pt idx="19">
                    <c:v>12/08</c:v>
                  </c:pt>
                  <c:pt idx="20">
                    <c:v>12/13</c:v>
                  </c:pt>
                  <c:pt idx="21">
                    <c:v>12/18</c:v>
                  </c:pt>
                  <c:pt idx="22">
                    <c:v> </c:v>
                  </c:pt>
                  <c:pt idx="23">
                    <c:v>12/08</c:v>
                  </c:pt>
                  <c:pt idx="24">
                    <c:v>12/13</c:v>
                  </c:pt>
                  <c:pt idx="25">
                    <c:v>12/18</c:v>
                  </c:pt>
                  <c:pt idx="26">
                    <c:v> </c:v>
                  </c:pt>
                  <c:pt idx="27">
                    <c:v> </c:v>
                  </c:pt>
                  <c:pt idx="28">
                    <c:v>12/08</c:v>
                  </c:pt>
                  <c:pt idx="29">
                    <c:v>12/13</c:v>
                  </c:pt>
                  <c:pt idx="30">
                    <c:v>12/18</c:v>
                  </c:pt>
                  <c:pt idx="31">
                    <c:v> </c:v>
                  </c:pt>
                  <c:pt idx="32">
                    <c:v>12/08</c:v>
                  </c:pt>
                  <c:pt idx="33">
                    <c:v>12/13</c:v>
                  </c:pt>
                  <c:pt idx="34">
                    <c:v>12/18</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c:v>
                  </c:pt>
                  <c:pt idx="27">
                    <c:v>OFI</c:v>
                  </c:pt>
                </c:lvl>
              </c:multiLvlStrCache>
            </c:multiLvlStrRef>
          </c:cat>
          <c:val>
            <c:numRef>
              <c:f>'Graf III.24'!$Q$5:$Q$40</c:f>
              <c:numCache>
                <c:formatCode>0.00</c:formatCode>
                <c:ptCount val="36"/>
                <c:pt idx="0" formatCode="General">
                  <c:v>0</c:v>
                </c:pt>
                <c:pt idx="1">
                  <c:v>0.62</c:v>
                </c:pt>
                <c:pt idx="2">
                  <c:v>0.8</c:v>
                </c:pt>
                <c:pt idx="3">
                  <c:v>0.3</c:v>
                </c:pt>
                <c:pt idx="5">
                  <c:v>0.79</c:v>
                </c:pt>
                <c:pt idx="6">
                  <c:v>1.75</c:v>
                </c:pt>
                <c:pt idx="7">
                  <c:v>2.0099999999999998</c:v>
                </c:pt>
                <c:pt idx="10">
                  <c:v>1.19</c:v>
                </c:pt>
                <c:pt idx="11">
                  <c:v>5.88</c:v>
                </c:pt>
                <c:pt idx="12">
                  <c:v>5.49</c:v>
                </c:pt>
                <c:pt idx="14">
                  <c:v>0.02</c:v>
                </c:pt>
                <c:pt idx="15">
                  <c:v>0</c:v>
                </c:pt>
                <c:pt idx="16">
                  <c:v>0.02</c:v>
                </c:pt>
                <c:pt idx="19">
                  <c:v>1.66</c:v>
                </c:pt>
                <c:pt idx="20">
                  <c:v>1.31</c:v>
                </c:pt>
                <c:pt idx="21">
                  <c:v>2.4500000000000002</c:v>
                </c:pt>
                <c:pt idx="23">
                  <c:v>1.58</c:v>
                </c:pt>
                <c:pt idx="24">
                  <c:v>1.22</c:v>
                </c:pt>
                <c:pt idx="25">
                  <c:v>2.2200000000000002</c:v>
                </c:pt>
                <c:pt idx="28">
                  <c:v>0</c:v>
                </c:pt>
                <c:pt idx="29">
                  <c:v>0</c:v>
                </c:pt>
                <c:pt idx="30">
                  <c:v>0</c:v>
                </c:pt>
                <c:pt idx="32">
                  <c:v>0.05</c:v>
                </c:pt>
                <c:pt idx="33">
                  <c:v>0.3</c:v>
                </c:pt>
                <c:pt idx="34">
                  <c:v>0.47</c:v>
                </c:pt>
                <c:pt idx="35" formatCode="General">
                  <c:v>0</c:v>
                </c:pt>
              </c:numCache>
            </c:numRef>
          </c:val>
          <c:extLst>
            <c:ext xmlns:c16="http://schemas.microsoft.com/office/drawing/2014/chart" uri="{C3380CC4-5D6E-409C-BE32-E72D297353CC}">
              <c16:uniqueId val="{00000002-6474-4D83-A32B-AC962B736FE7}"/>
            </c:ext>
          </c:extLst>
        </c:ser>
        <c:ser>
          <c:idx val="3"/>
          <c:order val="3"/>
          <c:tx>
            <c:strRef>
              <c:f>'Graf III.24'!$R$3</c:f>
              <c:strCache>
                <c:ptCount val="1"/>
                <c:pt idx="0">
                  <c:v>Exposures to OFIs</c:v>
                </c:pt>
              </c:strCache>
            </c:strRef>
          </c:tx>
          <c:spPr>
            <a:solidFill>
              <a:srgbClr val="800080"/>
            </a:solidFill>
            <a:ln w="25400">
              <a:noFill/>
            </a:ln>
          </c:spPr>
          <c:invertIfNegative val="0"/>
          <c:cat>
            <c:multiLvlStrRef>
              <c:f>'Graf III.24'!$I$5:$K$40</c:f>
              <c:multiLvlStrCache>
                <c:ptCount val="36"/>
                <c:lvl>
                  <c:pt idx="0">
                    <c:v> </c:v>
                  </c:pt>
                  <c:pt idx="1">
                    <c:v>12/08</c:v>
                  </c:pt>
                  <c:pt idx="2">
                    <c:v>12/13</c:v>
                  </c:pt>
                  <c:pt idx="3">
                    <c:v>12/18</c:v>
                  </c:pt>
                  <c:pt idx="4">
                    <c:v> </c:v>
                  </c:pt>
                  <c:pt idx="5">
                    <c:v>12/08</c:v>
                  </c:pt>
                  <c:pt idx="6">
                    <c:v>12/13</c:v>
                  </c:pt>
                  <c:pt idx="7">
                    <c:v>12/18</c:v>
                  </c:pt>
                  <c:pt idx="8">
                    <c:v> </c:v>
                  </c:pt>
                  <c:pt idx="9">
                    <c:v> </c:v>
                  </c:pt>
                  <c:pt idx="10">
                    <c:v>12/08</c:v>
                  </c:pt>
                  <c:pt idx="11">
                    <c:v>12/13</c:v>
                  </c:pt>
                  <c:pt idx="12">
                    <c:v>12/18</c:v>
                  </c:pt>
                  <c:pt idx="13">
                    <c:v> </c:v>
                  </c:pt>
                  <c:pt idx="14">
                    <c:v>12/08</c:v>
                  </c:pt>
                  <c:pt idx="15">
                    <c:v>12/13</c:v>
                  </c:pt>
                  <c:pt idx="16">
                    <c:v>12/18</c:v>
                  </c:pt>
                  <c:pt idx="17">
                    <c:v> </c:v>
                  </c:pt>
                  <c:pt idx="18">
                    <c:v> </c:v>
                  </c:pt>
                  <c:pt idx="19">
                    <c:v>12/08</c:v>
                  </c:pt>
                  <c:pt idx="20">
                    <c:v>12/13</c:v>
                  </c:pt>
                  <c:pt idx="21">
                    <c:v>12/18</c:v>
                  </c:pt>
                  <c:pt idx="22">
                    <c:v> </c:v>
                  </c:pt>
                  <c:pt idx="23">
                    <c:v>12/08</c:v>
                  </c:pt>
                  <c:pt idx="24">
                    <c:v>12/13</c:v>
                  </c:pt>
                  <c:pt idx="25">
                    <c:v>12/18</c:v>
                  </c:pt>
                  <c:pt idx="26">
                    <c:v> </c:v>
                  </c:pt>
                  <c:pt idx="27">
                    <c:v> </c:v>
                  </c:pt>
                  <c:pt idx="28">
                    <c:v>12/08</c:v>
                  </c:pt>
                  <c:pt idx="29">
                    <c:v>12/13</c:v>
                  </c:pt>
                  <c:pt idx="30">
                    <c:v>12/18</c:v>
                  </c:pt>
                  <c:pt idx="31">
                    <c:v> </c:v>
                  </c:pt>
                  <c:pt idx="32">
                    <c:v>12/08</c:v>
                  </c:pt>
                  <c:pt idx="33">
                    <c:v>12/13</c:v>
                  </c:pt>
                  <c:pt idx="34">
                    <c:v>12/18</c:v>
                  </c:pt>
                  <c:pt idx="35">
                    <c:v> </c:v>
                  </c:pt>
                </c:lvl>
                <c:lvl>
                  <c:pt idx="0">
                    <c:v> </c:v>
                  </c:pt>
                  <c:pt idx="1">
                    <c:v>A</c:v>
                  </c:pt>
                  <c:pt idx="4">
                    <c:v> </c:v>
                  </c:pt>
                  <c:pt idx="5">
                    <c:v>L</c:v>
                  </c:pt>
                  <c:pt idx="8">
                    <c:v> </c:v>
                  </c:pt>
                  <c:pt idx="9">
                    <c:v> </c:v>
                  </c:pt>
                  <c:pt idx="10">
                    <c:v>A</c:v>
                  </c:pt>
                  <c:pt idx="13">
                    <c:v> </c:v>
                  </c:pt>
                  <c:pt idx="14">
                    <c:v>L</c:v>
                  </c:pt>
                  <c:pt idx="17">
                    <c:v> </c:v>
                  </c:pt>
                  <c:pt idx="18">
                    <c:v> </c:v>
                  </c:pt>
                  <c:pt idx="19">
                    <c:v>A</c:v>
                  </c:pt>
                  <c:pt idx="22">
                    <c:v> </c:v>
                  </c:pt>
                  <c:pt idx="23">
                    <c:v>L</c:v>
                  </c:pt>
                  <c:pt idx="26">
                    <c:v> </c:v>
                  </c:pt>
                  <c:pt idx="27">
                    <c:v> </c:v>
                  </c:pt>
                  <c:pt idx="28">
                    <c:v>A</c:v>
                  </c:pt>
                  <c:pt idx="31">
                    <c:v> </c:v>
                  </c:pt>
                  <c:pt idx="32">
                    <c:v>L</c:v>
                  </c:pt>
                  <c:pt idx="35">
                    <c:v> </c:v>
                  </c:pt>
                </c:lvl>
                <c:lvl>
                  <c:pt idx="0">
                    <c:v>Banks</c:v>
                  </c:pt>
                  <c:pt idx="9">
                    <c:v>Insurance companies</c:v>
                  </c:pt>
                  <c:pt idx="18">
                    <c:v>IPFC</c:v>
                  </c:pt>
                  <c:pt idx="27">
                    <c:v>OFI</c:v>
                  </c:pt>
                </c:lvl>
              </c:multiLvlStrCache>
            </c:multiLvlStrRef>
          </c:cat>
          <c:val>
            <c:numRef>
              <c:f>'Graf III.24'!$R$5:$R$40</c:f>
              <c:numCache>
                <c:formatCode>0.00</c:formatCode>
                <c:ptCount val="36"/>
                <c:pt idx="0" formatCode="General">
                  <c:v>0</c:v>
                </c:pt>
                <c:pt idx="1">
                  <c:v>3.34</c:v>
                </c:pt>
                <c:pt idx="2">
                  <c:v>2.31</c:v>
                </c:pt>
                <c:pt idx="3">
                  <c:v>2.98</c:v>
                </c:pt>
                <c:pt idx="5">
                  <c:v>0.32</c:v>
                </c:pt>
                <c:pt idx="6">
                  <c:v>0.33</c:v>
                </c:pt>
                <c:pt idx="7">
                  <c:v>0.2</c:v>
                </c:pt>
                <c:pt idx="10">
                  <c:v>0.04</c:v>
                </c:pt>
                <c:pt idx="11">
                  <c:v>0.02</c:v>
                </c:pt>
                <c:pt idx="12">
                  <c:v>0.06</c:v>
                </c:pt>
                <c:pt idx="14">
                  <c:v>0.76</c:v>
                </c:pt>
                <c:pt idx="15">
                  <c:v>0.84</c:v>
                </c:pt>
                <c:pt idx="16">
                  <c:v>1.26</c:v>
                </c:pt>
                <c:pt idx="19">
                  <c:v>7.0000000000000007E-2</c:v>
                </c:pt>
                <c:pt idx="20">
                  <c:v>0.17</c:v>
                </c:pt>
                <c:pt idx="21">
                  <c:v>0.27</c:v>
                </c:pt>
                <c:pt idx="23">
                  <c:v>0</c:v>
                </c:pt>
                <c:pt idx="24">
                  <c:v>0</c:v>
                </c:pt>
                <c:pt idx="25">
                  <c:v>0</c:v>
                </c:pt>
                <c:pt idx="28">
                  <c:v>2.71</c:v>
                </c:pt>
                <c:pt idx="29">
                  <c:v>2.84</c:v>
                </c:pt>
                <c:pt idx="30">
                  <c:v>2.1800000000000002</c:v>
                </c:pt>
                <c:pt idx="32">
                  <c:v>2.74</c:v>
                </c:pt>
                <c:pt idx="33">
                  <c:v>3.49</c:v>
                </c:pt>
                <c:pt idx="34">
                  <c:v>2.04</c:v>
                </c:pt>
                <c:pt idx="35" formatCode="General">
                  <c:v>0</c:v>
                </c:pt>
              </c:numCache>
            </c:numRef>
          </c:val>
          <c:extLst>
            <c:ext xmlns:c16="http://schemas.microsoft.com/office/drawing/2014/chart" uri="{C3380CC4-5D6E-409C-BE32-E72D297353CC}">
              <c16:uniqueId val="{00000003-6474-4D83-A32B-AC962B736FE7}"/>
            </c:ext>
          </c:extLst>
        </c:ser>
        <c:dLbls>
          <c:showLegendKey val="0"/>
          <c:showVal val="0"/>
          <c:showCatName val="0"/>
          <c:showSerName val="0"/>
          <c:showPercent val="0"/>
          <c:showBubbleSize val="0"/>
        </c:dLbls>
        <c:gapWidth val="10"/>
        <c:overlap val="100"/>
        <c:axId val="150908928"/>
        <c:axId val="150910464"/>
      </c:barChart>
      <c:catAx>
        <c:axId val="150908928"/>
        <c:scaling>
          <c:orientation val="minMax"/>
        </c:scaling>
        <c:delete val="0"/>
        <c:axPos val="b"/>
        <c:numFmt formatCode="General" sourceLinked="0"/>
        <c:majorTickMark val="none"/>
        <c:minorTickMark val="none"/>
        <c:tickLblPos val="low"/>
        <c:spPr>
          <a:ln w="6350">
            <a:solidFill>
              <a:srgbClr val="000000"/>
            </a:solidFill>
          </a:ln>
        </c:spPr>
        <c:txPr>
          <a:bodyPr rot="-5400000" vert="horz"/>
          <a:lstStyle/>
          <a:p>
            <a:pPr>
              <a:defRPr sz="800">
                <a:latin typeface="Arial"/>
                <a:ea typeface="Arial"/>
                <a:cs typeface="Arial"/>
              </a:defRPr>
            </a:pPr>
            <a:endParaRPr lang="cs-CZ"/>
          </a:p>
        </c:txPr>
        <c:crossAx val="150910464"/>
        <c:crosses val="autoZero"/>
        <c:auto val="1"/>
        <c:lblAlgn val="ctr"/>
        <c:lblOffset val="100"/>
        <c:tickLblSkip val="1"/>
        <c:noMultiLvlLbl val="0"/>
      </c:catAx>
      <c:valAx>
        <c:axId val="150910464"/>
        <c:scaling>
          <c:orientation val="minMax"/>
        </c:scaling>
        <c:delete val="0"/>
        <c:axPos val="l"/>
        <c:numFmt formatCode="General" sourceLinked="1"/>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908928"/>
        <c:crosses val="autoZero"/>
        <c:crossBetween val="between"/>
        <c:majorUnit val="10"/>
      </c:valAx>
      <c:spPr>
        <a:noFill/>
        <a:ln w="25400">
          <a:noFill/>
        </a:ln>
      </c:spPr>
    </c:plotArea>
    <c:legend>
      <c:legendPos val="b"/>
      <c:layout>
        <c:manualLayout>
          <c:xMode val="edge"/>
          <c:yMode val="edge"/>
          <c:x val="0"/>
          <c:y val="0.86879548219737834"/>
          <c:w val="1"/>
          <c:h val="0.1312045178026216"/>
        </c:manualLayout>
      </c:layout>
      <c:overlay val="0"/>
      <c:spPr>
        <a:ln w="25400">
          <a:noFill/>
        </a:ln>
      </c:spPr>
      <c:txPr>
        <a:bodyPr/>
        <a:lstStyle/>
        <a:p>
          <a:pPr>
            <a:defRPr sz="800">
              <a:latin typeface="Arial"/>
              <a:ea typeface="Arial"/>
              <a:cs typeface="Arial"/>
            </a:defRPr>
          </a:pPr>
          <a:endParaRPr lang="cs-CZ"/>
        </a:p>
      </c:txPr>
    </c:legend>
    <c:plotVisOnly val="1"/>
    <c:dispBlanksAs val="gap"/>
    <c:showDLblsOverMax val="0"/>
  </c:chart>
  <c:spPr>
    <a:noFill/>
    <a:ln w="9525">
      <a:noFill/>
    </a:ln>
  </c:spPr>
  <c:printSettings>
    <c:headerFooter/>
    <c:pageMargins b="0.78740157499999996" l="0.7" r="0.7" t="0.78740157499999996"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III.25'!$J$4</c:f>
              <c:strCache>
                <c:ptCount val="1"/>
                <c:pt idx="0">
                  <c:v>Pohledávky za ovládanými osobami</c:v>
                </c:pt>
              </c:strCache>
            </c:strRef>
          </c:tx>
          <c:spPr>
            <a:solidFill>
              <a:schemeClr val="accent2"/>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III.25'!$K$4:$U$4</c:f>
              <c:numCache>
                <c:formatCode>0.0</c:formatCode>
                <c:ptCount val="11"/>
                <c:pt idx="0">
                  <c:v>26.598426914775462</c:v>
                </c:pt>
                <c:pt idx="1">
                  <c:v>19.300636801240703</c:v>
                </c:pt>
                <c:pt idx="2">
                  <c:v>17.534340318425965</c:v>
                </c:pt>
                <c:pt idx="3">
                  <c:v>24.923558988429122</c:v>
                </c:pt>
                <c:pt idx="4">
                  <c:v>28.311508955644371</c:v>
                </c:pt>
                <c:pt idx="5">
                  <c:v>28.060858163943614</c:v>
                </c:pt>
                <c:pt idx="6">
                  <c:v>34.136583187442021</c:v>
                </c:pt>
                <c:pt idx="7">
                  <c:v>40.442941282139941</c:v>
                </c:pt>
                <c:pt idx="8">
                  <c:v>43.939848438209467</c:v>
                </c:pt>
                <c:pt idx="9">
                  <c:v>44.7240869335984</c:v>
                </c:pt>
                <c:pt idx="10">
                  <c:v>48.830272409769847</c:v>
                </c:pt>
              </c:numCache>
            </c:numRef>
          </c:val>
          <c:extLst>
            <c:ext xmlns:c16="http://schemas.microsoft.com/office/drawing/2014/chart" uri="{C3380CC4-5D6E-409C-BE32-E72D297353CC}">
              <c16:uniqueId val="{00000000-E3C6-492A-AEDF-BFFD790AB34A}"/>
            </c:ext>
          </c:extLst>
        </c:ser>
        <c:ser>
          <c:idx val="1"/>
          <c:order val="1"/>
          <c:tx>
            <c:strRef>
              <c:f>'Graf III.25'!$J$5</c:f>
              <c:strCache>
                <c:ptCount val="1"/>
                <c:pt idx="0">
                  <c:v>Závazky vůči ovládaným osobám</c:v>
                </c:pt>
              </c:strCache>
            </c:strRef>
          </c:tx>
          <c:spPr>
            <a:solidFill>
              <a:schemeClr val="accent1"/>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III.25'!$K$5:$U$5</c:f>
              <c:numCache>
                <c:formatCode>0.0</c:formatCode>
                <c:ptCount val="11"/>
                <c:pt idx="0">
                  <c:v>-28.452065211764349</c:v>
                </c:pt>
                <c:pt idx="1">
                  <c:v>-35.160376477343327</c:v>
                </c:pt>
                <c:pt idx="2">
                  <c:v>-42.703148713495359</c:v>
                </c:pt>
                <c:pt idx="3">
                  <c:v>-53.53554988286978</c:v>
                </c:pt>
                <c:pt idx="4">
                  <c:v>-51.401786389637941</c:v>
                </c:pt>
                <c:pt idx="5">
                  <c:v>-46.678038330834447</c:v>
                </c:pt>
                <c:pt idx="6">
                  <c:v>-41.545009634514088</c:v>
                </c:pt>
                <c:pt idx="7">
                  <c:v>-30.283737123131299</c:v>
                </c:pt>
                <c:pt idx="8">
                  <c:v>-21.458591286232597</c:v>
                </c:pt>
                <c:pt idx="9">
                  <c:v>-12.517135718353472</c:v>
                </c:pt>
                <c:pt idx="10">
                  <c:v>-16.060167517081389</c:v>
                </c:pt>
              </c:numCache>
            </c:numRef>
          </c:val>
          <c:extLst>
            <c:ext xmlns:c16="http://schemas.microsoft.com/office/drawing/2014/chart" uri="{C3380CC4-5D6E-409C-BE32-E72D297353CC}">
              <c16:uniqueId val="{00000001-E3C6-492A-AEDF-BFFD790AB34A}"/>
            </c:ext>
          </c:extLst>
        </c:ser>
        <c:ser>
          <c:idx val="2"/>
          <c:order val="2"/>
          <c:tx>
            <c:strRef>
              <c:f>'Graf III.25'!$J$6</c:f>
              <c:strCache>
                <c:ptCount val="1"/>
                <c:pt idx="0">
                  <c:v>Záruky vydané za ovládanými osobami</c:v>
                </c:pt>
              </c:strCache>
            </c:strRef>
          </c:tx>
          <c:spPr>
            <a:solidFill>
              <a:schemeClr val="accent2">
                <a:lumMod val="20000"/>
                <a:lumOff val="80000"/>
              </a:schemeClr>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III.25'!$K$6:$U$6</c:f>
              <c:numCache>
                <c:formatCode>0.0</c:formatCode>
                <c:ptCount val="11"/>
                <c:pt idx="0">
                  <c:v>12.498095290973835</c:v>
                </c:pt>
                <c:pt idx="1">
                  <c:v>8.2770976370639442</c:v>
                </c:pt>
                <c:pt idx="2">
                  <c:v>6.1885933931259087</c:v>
                </c:pt>
                <c:pt idx="3">
                  <c:v>5.441239768594083</c:v>
                </c:pt>
                <c:pt idx="4">
                  <c:v>4.2297011657741512</c:v>
                </c:pt>
                <c:pt idx="5">
                  <c:v>2.2634004993860959</c:v>
                </c:pt>
                <c:pt idx="6">
                  <c:v>4.2604779664826609</c:v>
                </c:pt>
                <c:pt idx="7">
                  <c:v>4.1412846112348722</c:v>
                </c:pt>
                <c:pt idx="8">
                  <c:v>4.5985193873050907</c:v>
                </c:pt>
                <c:pt idx="9">
                  <c:v>5.6227327116641055</c:v>
                </c:pt>
                <c:pt idx="10">
                  <c:v>3.642047208086995</c:v>
                </c:pt>
              </c:numCache>
            </c:numRef>
          </c:val>
          <c:extLst>
            <c:ext xmlns:c16="http://schemas.microsoft.com/office/drawing/2014/chart" uri="{C3380CC4-5D6E-409C-BE32-E72D297353CC}">
              <c16:uniqueId val="{00000002-E3C6-492A-AEDF-BFFD790AB34A}"/>
            </c:ext>
          </c:extLst>
        </c:ser>
        <c:ser>
          <c:idx val="3"/>
          <c:order val="3"/>
          <c:tx>
            <c:strRef>
              <c:f>'Graf III.25'!$J$7</c:f>
              <c:strCache>
                <c:ptCount val="1"/>
                <c:pt idx="0">
                  <c:v>Záruky přijaté od ovládaných osob</c:v>
                </c:pt>
              </c:strCache>
            </c:strRef>
          </c:tx>
          <c:spPr>
            <a:solidFill>
              <a:schemeClr val="accent1">
                <a:lumMod val="20000"/>
                <a:lumOff val="80000"/>
              </a:schemeClr>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III.25'!$K$7:$U$7</c:f>
              <c:numCache>
                <c:formatCode>0.0</c:formatCode>
                <c:ptCount val="11"/>
                <c:pt idx="0">
                  <c:v>-3.1684430958533578E-3</c:v>
                </c:pt>
                <c:pt idx="1">
                  <c:v>0</c:v>
                </c:pt>
                <c:pt idx="2">
                  <c:v>0</c:v>
                </c:pt>
                <c:pt idx="3">
                  <c:v>0</c:v>
                </c:pt>
                <c:pt idx="4">
                  <c:v>0</c:v>
                </c:pt>
                <c:pt idx="5">
                  <c:v>0</c:v>
                </c:pt>
                <c:pt idx="6">
                  <c:v>0</c:v>
                </c:pt>
                <c:pt idx="7">
                  <c:v>0</c:v>
                </c:pt>
                <c:pt idx="8">
                  <c:v>-0.89391549160130324</c:v>
                </c:pt>
                <c:pt idx="9">
                  <c:v>-0.86185687295199875</c:v>
                </c:pt>
                <c:pt idx="10">
                  <c:v>-0.68851403754102591</c:v>
                </c:pt>
              </c:numCache>
            </c:numRef>
          </c:val>
          <c:extLst>
            <c:ext xmlns:c16="http://schemas.microsoft.com/office/drawing/2014/chart" uri="{C3380CC4-5D6E-409C-BE32-E72D297353CC}">
              <c16:uniqueId val="{00000003-E3C6-492A-AEDF-BFFD790AB34A}"/>
            </c:ext>
          </c:extLst>
        </c:ser>
        <c:dLbls>
          <c:showLegendKey val="0"/>
          <c:showVal val="0"/>
          <c:showCatName val="0"/>
          <c:showSerName val="0"/>
          <c:showPercent val="0"/>
          <c:showBubbleSize val="0"/>
        </c:dLbls>
        <c:gapWidth val="150"/>
        <c:overlap val="100"/>
        <c:axId val="151227776"/>
        <c:axId val="151237760"/>
      </c:barChart>
      <c:lineChart>
        <c:grouping val="standard"/>
        <c:varyColors val="0"/>
        <c:ser>
          <c:idx val="4"/>
          <c:order val="4"/>
          <c:tx>
            <c:strRef>
              <c:f>'Graf III.25'!$J$8</c:f>
              <c:strCache>
                <c:ptCount val="1"/>
                <c:pt idx="0">
                  <c:v>Čistá dluhová pozice</c:v>
                </c:pt>
              </c:strCache>
            </c:strRef>
          </c:tx>
          <c:spPr>
            <a:ln w="25400">
              <a:solidFill>
                <a:schemeClr val="accent6"/>
              </a:solidFill>
              <a:prstDash val="solid"/>
            </a:ln>
          </c:spPr>
          <c:marker>
            <c:symbol val="none"/>
          </c:marker>
          <c:cat>
            <c:strRef>
              <c:f>'Graf III.25'!$K$3:$T$3</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'Graf III.25'!$K$8:$U$8</c:f>
              <c:numCache>
                <c:formatCode>0.0</c:formatCode>
                <c:ptCount val="11"/>
                <c:pt idx="0">
                  <c:v>10.641288550889099</c:v>
                </c:pt>
                <c:pt idx="1">
                  <c:v>-7.5826420390386771</c:v>
                </c:pt>
                <c:pt idx="2">
                  <c:v>-18.980215001943485</c:v>
                </c:pt>
                <c:pt idx="3">
                  <c:v>-23.170751125846575</c:v>
                </c:pt>
                <c:pt idx="4">
                  <c:v>-18.860576268219411</c:v>
                </c:pt>
                <c:pt idx="5">
                  <c:v>-16.353779667504742</c:v>
                </c:pt>
                <c:pt idx="6">
                  <c:v>-3.1479484805893985</c:v>
                </c:pt>
                <c:pt idx="7">
                  <c:v>14.300488770243508</c:v>
                </c:pt>
                <c:pt idx="8">
                  <c:v>26.18586104768066</c:v>
                </c:pt>
                <c:pt idx="9">
                  <c:v>36.967827053957045</c:v>
                </c:pt>
                <c:pt idx="10">
                  <c:v>35.723638063234425</c:v>
                </c:pt>
              </c:numCache>
            </c:numRef>
          </c:val>
          <c:smooth val="0"/>
          <c:extLst>
            <c:ext xmlns:c16="http://schemas.microsoft.com/office/drawing/2014/chart" uri="{C3380CC4-5D6E-409C-BE32-E72D297353CC}">
              <c16:uniqueId val="{00000004-E3C6-492A-AEDF-BFFD790AB34A}"/>
            </c:ext>
          </c:extLst>
        </c:ser>
        <c:dLbls>
          <c:showLegendKey val="0"/>
          <c:showVal val="0"/>
          <c:showCatName val="0"/>
          <c:showSerName val="0"/>
          <c:showPercent val="0"/>
          <c:showBubbleSize val="0"/>
        </c:dLbls>
        <c:marker val="1"/>
        <c:smooth val="0"/>
        <c:axId val="151227776"/>
        <c:axId val="151237760"/>
      </c:lineChart>
      <c:catAx>
        <c:axId val="151227776"/>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1237760"/>
        <c:crosses val="autoZero"/>
        <c:auto val="1"/>
        <c:lblAlgn val="ctr"/>
        <c:lblOffset val="220"/>
        <c:tickLblSkip val="2"/>
        <c:tickMarkSkip val="1"/>
        <c:noMultiLvlLbl val="0"/>
      </c:catAx>
      <c:valAx>
        <c:axId val="151237760"/>
        <c:scaling>
          <c:orientation val="minMax"/>
          <c:max val="60"/>
          <c:min val="-6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51227776"/>
        <c:crosses val="autoZero"/>
        <c:crossBetween val="between"/>
      </c:valAx>
      <c:spPr>
        <a:noFill/>
        <a:ln w="25400">
          <a:noFill/>
        </a:ln>
      </c:spPr>
    </c:plotArea>
    <c:legend>
      <c:legendPos val="b"/>
      <c:layout>
        <c:manualLayout>
          <c:xMode val="edge"/>
          <c:yMode val="edge"/>
          <c:x val="6.6433566433566432E-2"/>
          <c:y val="0.73041076788894632"/>
          <c:w val="0.6453347833269093"/>
          <c:h val="0.2695892321110536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7226669053984584E-2"/>
          <c:w val="0.94755244755244761"/>
          <c:h val="0.70629343121336785"/>
        </c:manualLayout>
      </c:layout>
      <c:barChart>
        <c:barDir val="col"/>
        <c:grouping val="stacked"/>
        <c:varyColors val="0"/>
        <c:ser>
          <c:idx val="0"/>
          <c:order val="0"/>
          <c:tx>
            <c:strRef>
              <c:f>'Graf III.25'!$I$4</c:f>
              <c:strCache>
                <c:ptCount val="1"/>
                <c:pt idx="0">
                  <c:v>Claims on controlled entities</c:v>
                </c:pt>
              </c:strCache>
            </c:strRef>
          </c:tx>
          <c:spPr>
            <a:solidFill>
              <a:schemeClr val="accent2"/>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III.25'!$K$4:$U$4</c:f>
              <c:numCache>
                <c:formatCode>0.0</c:formatCode>
                <c:ptCount val="11"/>
                <c:pt idx="0">
                  <c:v>26.598426914775462</c:v>
                </c:pt>
                <c:pt idx="1">
                  <c:v>19.300636801240703</c:v>
                </c:pt>
                <c:pt idx="2">
                  <c:v>17.534340318425965</c:v>
                </c:pt>
                <c:pt idx="3">
                  <c:v>24.923558988429122</c:v>
                </c:pt>
                <c:pt idx="4">
                  <c:v>28.311508955644371</c:v>
                </c:pt>
                <c:pt idx="5">
                  <c:v>28.060858163943614</c:v>
                </c:pt>
                <c:pt idx="6">
                  <c:v>34.136583187442021</c:v>
                </c:pt>
                <c:pt idx="7">
                  <c:v>40.442941282139941</c:v>
                </c:pt>
                <c:pt idx="8">
                  <c:v>43.939848438209467</c:v>
                </c:pt>
                <c:pt idx="9">
                  <c:v>44.7240869335984</c:v>
                </c:pt>
                <c:pt idx="10">
                  <c:v>48.830272409769847</c:v>
                </c:pt>
              </c:numCache>
            </c:numRef>
          </c:val>
          <c:extLst>
            <c:ext xmlns:c16="http://schemas.microsoft.com/office/drawing/2014/chart" uri="{C3380CC4-5D6E-409C-BE32-E72D297353CC}">
              <c16:uniqueId val="{00000000-E5BB-41EF-8776-85AF242FAD78}"/>
            </c:ext>
          </c:extLst>
        </c:ser>
        <c:ser>
          <c:idx val="1"/>
          <c:order val="1"/>
          <c:tx>
            <c:strRef>
              <c:f>'Graf III.25'!$I$5</c:f>
              <c:strCache>
                <c:ptCount val="1"/>
                <c:pt idx="0">
                  <c:v>Liabilities to controlled entities</c:v>
                </c:pt>
              </c:strCache>
            </c:strRef>
          </c:tx>
          <c:spPr>
            <a:solidFill>
              <a:schemeClr val="accent1"/>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III.25'!$K$5:$U$5</c:f>
              <c:numCache>
                <c:formatCode>0.0</c:formatCode>
                <c:ptCount val="11"/>
                <c:pt idx="0">
                  <c:v>-28.452065211764349</c:v>
                </c:pt>
                <c:pt idx="1">
                  <c:v>-35.160376477343327</c:v>
                </c:pt>
                <c:pt idx="2">
                  <c:v>-42.703148713495359</c:v>
                </c:pt>
                <c:pt idx="3">
                  <c:v>-53.53554988286978</c:v>
                </c:pt>
                <c:pt idx="4">
                  <c:v>-51.401786389637941</c:v>
                </c:pt>
                <c:pt idx="5">
                  <c:v>-46.678038330834447</c:v>
                </c:pt>
                <c:pt idx="6">
                  <c:v>-41.545009634514088</c:v>
                </c:pt>
                <c:pt idx="7">
                  <c:v>-30.283737123131299</c:v>
                </c:pt>
                <c:pt idx="8">
                  <c:v>-21.458591286232597</c:v>
                </c:pt>
                <c:pt idx="9">
                  <c:v>-12.517135718353472</c:v>
                </c:pt>
                <c:pt idx="10">
                  <c:v>-16.060167517081389</c:v>
                </c:pt>
              </c:numCache>
            </c:numRef>
          </c:val>
          <c:extLst>
            <c:ext xmlns:c16="http://schemas.microsoft.com/office/drawing/2014/chart" uri="{C3380CC4-5D6E-409C-BE32-E72D297353CC}">
              <c16:uniqueId val="{00000001-E5BB-41EF-8776-85AF242FAD78}"/>
            </c:ext>
          </c:extLst>
        </c:ser>
        <c:ser>
          <c:idx val="2"/>
          <c:order val="2"/>
          <c:tx>
            <c:strRef>
              <c:f>'Graf III.25'!$I$6</c:f>
              <c:strCache>
                <c:ptCount val="1"/>
                <c:pt idx="0">
                  <c:v>Guarantees given to controlled entities</c:v>
                </c:pt>
              </c:strCache>
            </c:strRef>
          </c:tx>
          <c:spPr>
            <a:solidFill>
              <a:schemeClr val="accent2">
                <a:lumMod val="20000"/>
                <a:lumOff val="80000"/>
              </a:schemeClr>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III.25'!$K$6:$U$6</c:f>
              <c:numCache>
                <c:formatCode>0.0</c:formatCode>
                <c:ptCount val="11"/>
                <c:pt idx="0">
                  <c:v>12.498095290973835</c:v>
                </c:pt>
                <c:pt idx="1">
                  <c:v>8.2770976370639442</c:v>
                </c:pt>
                <c:pt idx="2">
                  <c:v>6.1885933931259087</c:v>
                </c:pt>
                <c:pt idx="3">
                  <c:v>5.441239768594083</c:v>
                </c:pt>
                <c:pt idx="4">
                  <c:v>4.2297011657741512</c:v>
                </c:pt>
                <c:pt idx="5">
                  <c:v>2.2634004993860959</c:v>
                </c:pt>
                <c:pt idx="6">
                  <c:v>4.2604779664826609</c:v>
                </c:pt>
                <c:pt idx="7">
                  <c:v>4.1412846112348722</c:v>
                </c:pt>
                <c:pt idx="8">
                  <c:v>4.5985193873050907</c:v>
                </c:pt>
                <c:pt idx="9">
                  <c:v>5.6227327116641055</c:v>
                </c:pt>
                <c:pt idx="10">
                  <c:v>3.642047208086995</c:v>
                </c:pt>
              </c:numCache>
            </c:numRef>
          </c:val>
          <c:extLst>
            <c:ext xmlns:c16="http://schemas.microsoft.com/office/drawing/2014/chart" uri="{C3380CC4-5D6E-409C-BE32-E72D297353CC}">
              <c16:uniqueId val="{00000002-E5BB-41EF-8776-85AF242FAD78}"/>
            </c:ext>
          </c:extLst>
        </c:ser>
        <c:ser>
          <c:idx val="3"/>
          <c:order val="3"/>
          <c:tx>
            <c:strRef>
              <c:f>'Graf III.25'!$I$7</c:f>
              <c:strCache>
                <c:ptCount val="1"/>
                <c:pt idx="0">
                  <c:v>Guarantees received from controlled entities</c:v>
                </c:pt>
              </c:strCache>
            </c:strRef>
          </c:tx>
          <c:spPr>
            <a:solidFill>
              <a:schemeClr val="accent1">
                <a:lumMod val="20000"/>
                <a:lumOff val="80000"/>
              </a:schemeClr>
            </a:solidFill>
            <a:ln w="25400">
              <a:noFill/>
            </a:ln>
          </c:spPr>
          <c:invertIfNegative val="0"/>
          <c:cat>
            <c:strRef>
              <c:f>'Graf III.25'!$K$3:$U$3</c:f>
              <c:strCache>
                <c:ptCount val="11"/>
                <c:pt idx="0">
                  <c:v>2008</c:v>
                </c:pt>
                <c:pt idx="1">
                  <c:v>2009</c:v>
                </c:pt>
                <c:pt idx="2">
                  <c:v>2010</c:v>
                </c:pt>
                <c:pt idx="3">
                  <c:v>2011</c:v>
                </c:pt>
                <c:pt idx="4">
                  <c:v>2012</c:v>
                </c:pt>
                <c:pt idx="5">
                  <c:v>2013</c:v>
                </c:pt>
                <c:pt idx="6">
                  <c:v>2014</c:v>
                </c:pt>
                <c:pt idx="7">
                  <c:v>2015</c:v>
                </c:pt>
                <c:pt idx="8">
                  <c:v>2016</c:v>
                </c:pt>
                <c:pt idx="9">
                  <c:v>2017</c:v>
                </c:pt>
                <c:pt idx="10">
                  <c:v>2018</c:v>
                </c:pt>
              </c:strCache>
            </c:strRef>
          </c:cat>
          <c:val>
            <c:numRef>
              <c:f>'Graf III.25'!$K$7:$U$7</c:f>
              <c:numCache>
                <c:formatCode>0.0</c:formatCode>
                <c:ptCount val="11"/>
                <c:pt idx="0">
                  <c:v>-3.1684430958533578E-3</c:v>
                </c:pt>
                <c:pt idx="1">
                  <c:v>0</c:v>
                </c:pt>
                <c:pt idx="2">
                  <c:v>0</c:v>
                </c:pt>
                <c:pt idx="3">
                  <c:v>0</c:v>
                </c:pt>
                <c:pt idx="4">
                  <c:v>0</c:v>
                </c:pt>
                <c:pt idx="5">
                  <c:v>0</c:v>
                </c:pt>
                <c:pt idx="6">
                  <c:v>0</c:v>
                </c:pt>
                <c:pt idx="7">
                  <c:v>0</c:v>
                </c:pt>
                <c:pt idx="8">
                  <c:v>-0.89391549160130324</c:v>
                </c:pt>
                <c:pt idx="9">
                  <c:v>-0.86185687295199875</c:v>
                </c:pt>
                <c:pt idx="10">
                  <c:v>-0.68851403754102591</c:v>
                </c:pt>
              </c:numCache>
            </c:numRef>
          </c:val>
          <c:extLst>
            <c:ext xmlns:c16="http://schemas.microsoft.com/office/drawing/2014/chart" uri="{C3380CC4-5D6E-409C-BE32-E72D297353CC}">
              <c16:uniqueId val="{00000003-E5BB-41EF-8776-85AF242FAD78}"/>
            </c:ext>
          </c:extLst>
        </c:ser>
        <c:dLbls>
          <c:showLegendKey val="0"/>
          <c:showVal val="0"/>
          <c:showCatName val="0"/>
          <c:showSerName val="0"/>
          <c:showPercent val="0"/>
          <c:showBubbleSize val="0"/>
        </c:dLbls>
        <c:gapWidth val="150"/>
        <c:overlap val="100"/>
        <c:axId val="151292160"/>
        <c:axId val="151293952"/>
      </c:barChart>
      <c:lineChart>
        <c:grouping val="standard"/>
        <c:varyColors val="0"/>
        <c:ser>
          <c:idx val="4"/>
          <c:order val="4"/>
          <c:tx>
            <c:strRef>
              <c:f>'Graf III.25'!$I$8</c:f>
              <c:strCache>
                <c:ptCount val="1"/>
                <c:pt idx="0">
                  <c:v>Net debtor position</c:v>
                </c:pt>
              </c:strCache>
            </c:strRef>
          </c:tx>
          <c:spPr>
            <a:ln w="25400">
              <a:solidFill>
                <a:schemeClr val="accent6"/>
              </a:solidFill>
              <a:prstDash val="solid"/>
            </a:ln>
          </c:spPr>
          <c:marker>
            <c:symbol val="none"/>
          </c:marker>
          <c:cat>
            <c:strRef>
              <c:f>'Graf III.25'!$K$3:$T$3</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'Graf III.25'!$K$8:$U$8</c:f>
              <c:numCache>
                <c:formatCode>0.0</c:formatCode>
                <c:ptCount val="11"/>
                <c:pt idx="0">
                  <c:v>10.641288550889099</c:v>
                </c:pt>
                <c:pt idx="1">
                  <c:v>-7.5826420390386771</c:v>
                </c:pt>
                <c:pt idx="2">
                  <c:v>-18.980215001943485</c:v>
                </c:pt>
                <c:pt idx="3">
                  <c:v>-23.170751125846575</c:v>
                </c:pt>
                <c:pt idx="4">
                  <c:v>-18.860576268219411</c:v>
                </c:pt>
                <c:pt idx="5">
                  <c:v>-16.353779667504742</c:v>
                </c:pt>
                <c:pt idx="6">
                  <c:v>-3.1479484805893985</c:v>
                </c:pt>
                <c:pt idx="7">
                  <c:v>14.300488770243508</c:v>
                </c:pt>
                <c:pt idx="8">
                  <c:v>26.18586104768066</c:v>
                </c:pt>
                <c:pt idx="9">
                  <c:v>36.967827053957045</c:v>
                </c:pt>
                <c:pt idx="10">
                  <c:v>35.723638063234425</c:v>
                </c:pt>
              </c:numCache>
            </c:numRef>
          </c:val>
          <c:smooth val="0"/>
          <c:extLst>
            <c:ext xmlns:c16="http://schemas.microsoft.com/office/drawing/2014/chart" uri="{C3380CC4-5D6E-409C-BE32-E72D297353CC}">
              <c16:uniqueId val="{00000004-E5BB-41EF-8776-85AF242FAD78}"/>
            </c:ext>
          </c:extLst>
        </c:ser>
        <c:dLbls>
          <c:showLegendKey val="0"/>
          <c:showVal val="0"/>
          <c:showCatName val="0"/>
          <c:showSerName val="0"/>
          <c:showPercent val="0"/>
          <c:showBubbleSize val="0"/>
        </c:dLbls>
        <c:marker val="1"/>
        <c:smooth val="0"/>
        <c:axId val="151292160"/>
        <c:axId val="151293952"/>
      </c:lineChart>
      <c:catAx>
        <c:axId val="151292160"/>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1293952"/>
        <c:crosses val="autoZero"/>
        <c:auto val="1"/>
        <c:lblAlgn val="ctr"/>
        <c:lblOffset val="220"/>
        <c:tickLblSkip val="2"/>
        <c:tickMarkSkip val="1"/>
        <c:noMultiLvlLbl val="0"/>
      </c:catAx>
      <c:valAx>
        <c:axId val="151293952"/>
        <c:scaling>
          <c:orientation val="minMax"/>
          <c:max val="60"/>
          <c:min val="-6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51292160"/>
        <c:crosses val="autoZero"/>
        <c:crossBetween val="between"/>
      </c:valAx>
      <c:spPr>
        <a:noFill/>
        <a:ln w="25400">
          <a:noFill/>
        </a:ln>
      </c:spPr>
    </c:plotArea>
    <c:legend>
      <c:legendPos val="b"/>
      <c:layout>
        <c:manualLayout>
          <c:xMode val="edge"/>
          <c:yMode val="edge"/>
          <c:x val="6.6433566433566432E-2"/>
          <c:y val="0.73041076788894632"/>
          <c:w val="0.72755575133527894"/>
          <c:h val="0.26958923211105368"/>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54096990932368172"/>
        </c:manualLayout>
      </c:layout>
      <c:barChart>
        <c:barDir val="col"/>
        <c:grouping val="stacked"/>
        <c:varyColors val="0"/>
        <c:ser>
          <c:idx val="0"/>
          <c:order val="0"/>
          <c:tx>
            <c:strRef>
              <c:f>'Graf III.26'!$J$5</c:f>
              <c:strCache>
                <c:ptCount val="1"/>
                <c:pt idx="0">
                  <c:v>Pohledávky za ovládajícími osobami</c:v>
                </c:pt>
              </c:strCache>
            </c:strRef>
          </c:tx>
          <c:spPr>
            <a:solidFill>
              <a:srgbClr val="EB5D40"/>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III.26'!$K$5:$Q$5</c:f>
              <c:numCache>
                <c:formatCode>0.0</c:formatCode>
                <c:ptCount val="7"/>
                <c:pt idx="0">
                  <c:v>26.753609959334263</c:v>
                </c:pt>
                <c:pt idx="1">
                  <c:v>22.47910848327178</c:v>
                </c:pt>
                <c:pt idx="2">
                  <c:v>17.986003097056869</c:v>
                </c:pt>
                <c:pt idx="3">
                  <c:v>17.427396158768563</c:v>
                </c:pt>
                <c:pt idx="4">
                  <c:v>11.433707611171991</c:v>
                </c:pt>
                <c:pt idx="5">
                  <c:v>10.59012847171496</c:v>
                </c:pt>
                <c:pt idx="6">
                  <c:v>13.419934902890166</c:v>
                </c:pt>
              </c:numCache>
            </c:numRef>
          </c:val>
          <c:extLst>
            <c:ext xmlns:c16="http://schemas.microsoft.com/office/drawing/2014/chart" uri="{C3380CC4-5D6E-409C-BE32-E72D297353CC}">
              <c16:uniqueId val="{00000000-89CD-4A8C-9FE0-E8D9D46C2C8B}"/>
            </c:ext>
          </c:extLst>
        </c:ser>
        <c:ser>
          <c:idx val="1"/>
          <c:order val="1"/>
          <c:tx>
            <c:strRef>
              <c:f>'Graf III.26'!$J$6</c:f>
              <c:strCache>
                <c:ptCount val="1"/>
                <c:pt idx="0">
                  <c:v>Závazky vůči ovládajícím osobám</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CD-4A8C-9FE0-E8D9D46C2C8B}"/>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CD-4A8C-9FE0-E8D9D46C2C8B}"/>
                </c:ext>
              </c:extLst>
            </c:dLbl>
            <c:spPr>
              <a:noFill/>
              <a:ln>
                <a:noFill/>
              </a:ln>
              <a:effectLst/>
            </c:spPr>
            <c:txPr>
              <a:bodyPr/>
              <a:lstStyle/>
              <a:p>
                <a:pPr>
                  <a:defRPr sz="900" baseline="0"/>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'Graf III.26'!$K$4:$Q$4</c:f>
              <c:strCache>
                <c:ptCount val="7"/>
                <c:pt idx="0">
                  <c:v>2012</c:v>
                </c:pt>
                <c:pt idx="1">
                  <c:v>2013</c:v>
                </c:pt>
                <c:pt idx="2">
                  <c:v>2014</c:v>
                </c:pt>
                <c:pt idx="3">
                  <c:v>2015</c:v>
                </c:pt>
                <c:pt idx="4">
                  <c:v>2016</c:v>
                </c:pt>
                <c:pt idx="5">
                  <c:v>2017</c:v>
                </c:pt>
                <c:pt idx="6">
                  <c:v>2018</c:v>
                </c:pt>
              </c:strCache>
            </c:strRef>
          </c:cat>
          <c:val>
            <c:numRef>
              <c:f>'Graf III.26'!$K$6:$Q$6</c:f>
              <c:numCache>
                <c:formatCode>0.0</c:formatCode>
                <c:ptCount val="7"/>
                <c:pt idx="0">
                  <c:v>-18.281566017952635</c:v>
                </c:pt>
                <c:pt idx="1">
                  <c:v>-56.516301396181149</c:v>
                </c:pt>
                <c:pt idx="2">
                  <c:v>-44.878065201893151</c:v>
                </c:pt>
                <c:pt idx="3">
                  <c:v>-80.975059864216107</c:v>
                </c:pt>
                <c:pt idx="4">
                  <c:v>-107.57750513333409</c:v>
                </c:pt>
                <c:pt idx="5">
                  <c:v>-209.84924962557153</c:v>
                </c:pt>
                <c:pt idx="6">
                  <c:v>-245.38827577393386</c:v>
                </c:pt>
              </c:numCache>
            </c:numRef>
          </c:val>
          <c:extLst>
            <c:ext xmlns:c16="http://schemas.microsoft.com/office/drawing/2014/chart" uri="{C3380CC4-5D6E-409C-BE32-E72D297353CC}">
              <c16:uniqueId val="{00000003-89CD-4A8C-9FE0-E8D9D46C2C8B}"/>
            </c:ext>
          </c:extLst>
        </c:ser>
        <c:ser>
          <c:idx val="2"/>
          <c:order val="2"/>
          <c:tx>
            <c:strRef>
              <c:f>'Graf III.26'!$J$7</c:f>
              <c:strCache>
                <c:ptCount val="1"/>
                <c:pt idx="0">
                  <c:v>Záruky vydané za ovládajícími osobami</c:v>
                </c:pt>
              </c:strCache>
            </c:strRef>
          </c:tx>
          <c:spPr>
            <a:solidFill>
              <a:schemeClr val="accent2">
                <a:lumMod val="20000"/>
                <a:lumOff val="80000"/>
              </a:schemeClr>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III.26'!$K$7:$Q$7</c:f>
              <c:numCache>
                <c:formatCode>0.0</c:formatCode>
                <c:ptCount val="7"/>
                <c:pt idx="0">
                  <c:v>0.29500735787253651</c:v>
                </c:pt>
                <c:pt idx="1">
                  <c:v>0.38169851571068275</c:v>
                </c:pt>
                <c:pt idx="2">
                  <c:v>0.35768165200485957</c:v>
                </c:pt>
                <c:pt idx="3">
                  <c:v>0.5049378062304779</c:v>
                </c:pt>
                <c:pt idx="4">
                  <c:v>0.3397422145269301</c:v>
                </c:pt>
                <c:pt idx="5">
                  <c:v>0.18564797107244929</c:v>
                </c:pt>
                <c:pt idx="6">
                  <c:v>0.12901254347760768</c:v>
                </c:pt>
              </c:numCache>
            </c:numRef>
          </c:val>
          <c:extLst>
            <c:ext xmlns:c16="http://schemas.microsoft.com/office/drawing/2014/chart" uri="{C3380CC4-5D6E-409C-BE32-E72D297353CC}">
              <c16:uniqueId val="{00000004-89CD-4A8C-9FE0-E8D9D46C2C8B}"/>
            </c:ext>
          </c:extLst>
        </c:ser>
        <c:ser>
          <c:idx val="3"/>
          <c:order val="3"/>
          <c:tx>
            <c:strRef>
              <c:f>'Graf III.26'!$J$8</c:f>
              <c:strCache>
                <c:ptCount val="1"/>
                <c:pt idx="0">
                  <c:v>Záruky přijaté od ovládajících osob</c:v>
                </c:pt>
              </c:strCache>
            </c:strRef>
          </c:tx>
          <c:spPr>
            <a:solidFill>
              <a:schemeClr val="accent1">
                <a:lumMod val="20000"/>
                <a:lumOff val="80000"/>
              </a:schemeClr>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III.26'!$K$8:$Q$8</c:f>
              <c:numCache>
                <c:formatCode>0.0</c:formatCode>
                <c:ptCount val="7"/>
                <c:pt idx="0">
                  <c:v>-8.598782964099815</c:v>
                </c:pt>
                <c:pt idx="1">
                  <c:v>-7.5584908148633199</c:v>
                </c:pt>
                <c:pt idx="2">
                  <c:v>-6.0379454256456677</c:v>
                </c:pt>
                <c:pt idx="3">
                  <c:v>-3.4673890430670458</c:v>
                </c:pt>
                <c:pt idx="4">
                  <c:v>-3.9051787995697036</c:v>
                </c:pt>
                <c:pt idx="5">
                  <c:v>-4.9766794420828555</c:v>
                </c:pt>
                <c:pt idx="6">
                  <c:v>-4.0003301494342312</c:v>
                </c:pt>
              </c:numCache>
            </c:numRef>
          </c:val>
          <c:extLst>
            <c:ext xmlns:c16="http://schemas.microsoft.com/office/drawing/2014/chart" uri="{C3380CC4-5D6E-409C-BE32-E72D297353CC}">
              <c16:uniqueId val="{00000005-89CD-4A8C-9FE0-E8D9D46C2C8B}"/>
            </c:ext>
          </c:extLst>
        </c:ser>
        <c:dLbls>
          <c:showLegendKey val="0"/>
          <c:showVal val="0"/>
          <c:showCatName val="0"/>
          <c:showSerName val="0"/>
          <c:showPercent val="0"/>
          <c:showBubbleSize val="0"/>
        </c:dLbls>
        <c:gapWidth val="150"/>
        <c:overlap val="100"/>
        <c:axId val="150949888"/>
        <c:axId val="150951424"/>
      </c:barChart>
      <c:lineChart>
        <c:grouping val="standard"/>
        <c:varyColors val="0"/>
        <c:ser>
          <c:idx val="4"/>
          <c:order val="4"/>
          <c:tx>
            <c:strRef>
              <c:f>'Graf III.26'!$J$9</c:f>
              <c:strCache>
                <c:ptCount val="1"/>
                <c:pt idx="0">
                  <c:v>Čistá dluhová pozice bank vůči ovládajícím osobám</c:v>
                </c:pt>
              </c:strCache>
            </c:strRef>
          </c:tx>
          <c:spPr>
            <a:ln w="25400">
              <a:solidFill>
                <a:srgbClr val="FADE14"/>
              </a:solidFill>
              <a:prstDash val="solid"/>
            </a:ln>
          </c:spPr>
          <c:marker>
            <c:symbol val="none"/>
          </c:marker>
          <c:dPt>
            <c:idx val="5"/>
            <c:bubble3D val="0"/>
            <c:spPr>
              <a:ln w="25400">
                <a:solidFill>
                  <a:schemeClr val="accent6"/>
                </a:solidFill>
                <a:prstDash val="solid"/>
              </a:ln>
            </c:spPr>
            <c:extLst>
              <c:ext xmlns:c16="http://schemas.microsoft.com/office/drawing/2014/chart" uri="{C3380CC4-5D6E-409C-BE32-E72D297353CC}">
                <c16:uniqueId val="{00000000-6534-4E59-A94B-A1B869D0F9BF}"/>
              </c:ext>
            </c:extLst>
          </c:dPt>
          <c:cat>
            <c:strRef>
              <c:f>'Graf III.26'!$K$4:$Q$4</c:f>
              <c:strCache>
                <c:ptCount val="7"/>
                <c:pt idx="0">
                  <c:v>2012</c:v>
                </c:pt>
                <c:pt idx="1">
                  <c:v>2013</c:v>
                </c:pt>
                <c:pt idx="2">
                  <c:v>2014</c:v>
                </c:pt>
                <c:pt idx="3">
                  <c:v>2015</c:v>
                </c:pt>
                <c:pt idx="4">
                  <c:v>2016</c:v>
                </c:pt>
                <c:pt idx="5">
                  <c:v>2017</c:v>
                </c:pt>
                <c:pt idx="6">
                  <c:v>2018</c:v>
                </c:pt>
              </c:strCache>
            </c:strRef>
          </c:cat>
          <c:val>
            <c:numRef>
              <c:f>'Graf III.26'!$K$9:$Q$9</c:f>
              <c:numCache>
                <c:formatCode>0.0</c:formatCode>
                <c:ptCount val="7"/>
                <c:pt idx="0">
                  <c:v>0.16826833515434469</c:v>
                </c:pt>
                <c:pt idx="1">
                  <c:v>-41.213985212061999</c:v>
                </c:pt>
                <c:pt idx="2">
                  <c:v>-32.572325878477088</c:v>
                </c:pt>
                <c:pt idx="3">
                  <c:v>-66.510114942284105</c:v>
                </c:pt>
                <c:pt idx="4">
                  <c:v>-99.709234107204864</c:v>
                </c:pt>
                <c:pt idx="5">
                  <c:v>-204.050152624867</c:v>
                </c:pt>
                <c:pt idx="6">
                  <c:v>-235.83965847700031</c:v>
                </c:pt>
              </c:numCache>
            </c:numRef>
          </c:val>
          <c:smooth val="0"/>
          <c:extLst>
            <c:ext xmlns:c16="http://schemas.microsoft.com/office/drawing/2014/chart" uri="{C3380CC4-5D6E-409C-BE32-E72D297353CC}">
              <c16:uniqueId val="{00000006-89CD-4A8C-9FE0-E8D9D46C2C8B}"/>
            </c:ext>
          </c:extLst>
        </c:ser>
        <c:dLbls>
          <c:showLegendKey val="0"/>
          <c:showVal val="0"/>
          <c:showCatName val="0"/>
          <c:showSerName val="0"/>
          <c:showPercent val="0"/>
          <c:showBubbleSize val="0"/>
        </c:dLbls>
        <c:marker val="1"/>
        <c:smooth val="0"/>
        <c:axId val="150949888"/>
        <c:axId val="150951424"/>
      </c:lineChart>
      <c:lineChart>
        <c:grouping val="standard"/>
        <c:varyColors val="0"/>
        <c:ser>
          <c:idx val="5"/>
          <c:order val="5"/>
          <c:tx>
            <c:strRef>
              <c:f>'Graf III.26'!$J$10</c:f>
              <c:strCache>
                <c:ptCount val="1"/>
                <c:pt idx="0">
                  <c:v>Čistá dluhová pozice bankovního sektoru vůči zahraničí (pr. osa)</c:v>
                </c:pt>
              </c:strCache>
            </c:strRef>
          </c:tx>
          <c:spPr>
            <a:ln w="25400">
              <a:solidFill>
                <a:schemeClr val="tx1"/>
              </a:solidFill>
              <a:prstDash val="solid"/>
            </a:ln>
          </c:spPr>
          <c:marker>
            <c:symbol val="none"/>
          </c:marker>
          <c:cat>
            <c:strRef>
              <c:f>'Graf III.26'!$K$4:$Q$4</c:f>
              <c:strCache>
                <c:ptCount val="7"/>
                <c:pt idx="0">
                  <c:v>2012</c:v>
                </c:pt>
                <c:pt idx="1">
                  <c:v>2013</c:v>
                </c:pt>
                <c:pt idx="2">
                  <c:v>2014</c:v>
                </c:pt>
                <c:pt idx="3">
                  <c:v>2015</c:v>
                </c:pt>
                <c:pt idx="4">
                  <c:v>2016</c:v>
                </c:pt>
                <c:pt idx="5">
                  <c:v>2017</c:v>
                </c:pt>
                <c:pt idx="6">
                  <c:v>2018</c:v>
                </c:pt>
              </c:strCache>
            </c:strRef>
          </c:cat>
          <c:val>
            <c:numRef>
              <c:f>'Graf III.26'!$K$10:$Q$10</c:f>
              <c:numCache>
                <c:formatCode>0.00</c:formatCode>
                <c:ptCount val="7"/>
                <c:pt idx="0">
                  <c:v>226.631</c:v>
                </c:pt>
                <c:pt idx="1">
                  <c:v>100.986</c:v>
                </c:pt>
                <c:pt idx="2">
                  <c:v>27.681999999999999</c:v>
                </c:pt>
                <c:pt idx="3">
                  <c:v>-100.524</c:v>
                </c:pt>
                <c:pt idx="4">
                  <c:v>-372.971</c:v>
                </c:pt>
                <c:pt idx="5">
                  <c:v>-1081.665</c:v>
                </c:pt>
                <c:pt idx="6">
                  <c:v>-1077.99</c:v>
                </c:pt>
              </c:numCache>
            </c:numRef>
          </c:val>
          <c:smooth val="0"/>
          <c:extLst>
            <c:ext xmlns:c16="http://schemas.microsoft.com/office/drawing/2014/chart" uri="{C3380CC4-5D6E-409C-BE32-E72D297353CC}">
              <c16:uniqueId val="{00000007-89CD-4A8C-9FE0-E8D9D46C2C8B}"/>
            </c:ext>
          </c:extLst>
        </c:ser>
        <c:ser>
          <c:idx val="6"/>
          <c:order val="6"/>
          <c:tx>
            <c:strRef>
              <c:f>'Graf III.26'!$J$11</c:f>
              <c:strCache>
                <c:ptCount val="1"/>
                <c:pt idx="0">
                  <c:v>Vklady tuzemských bank u ČNB (pr.osa)</c:v>
                </c:pt>
              </c:strCache>
            </c:strRef>
          </c:tx>
          <c:spPr>
            <a:ln>
              <a:solidFill>
                <a:schemeClr val="accent3"/>
              </a:solidFill>
            </a:ln>
          </c:spPr>
          <c:marker>
            <c:symbol val="none"/>
          </c:marker>
          <c:cat>
            <c:strRef>
              <c:f>'Graf III.26'!$K$4:$Q$4</c:f>
              <c:strCache>
                <c:ptCount val="7"/>
                <c:pt idx="0">
                  <c:v>2012</c:v>
                </c:pt>
                <c:pt idx="1">
                  <c:v>2013</c:v>
                </c:pt>
                <c:pt idx="2">
                  <c:v>2014</c:v>
                </c:pt>
                <c:pt idx="3">
                  <c:v>2015</c:v>
                </c:pt>
                <c:pt idx="4">
                  <c:v>2016</c:v>
                </c:pt>
                <c:pt idx="5">
                  <c:v>2017</c:v>
                </c:pt>
                <c:pt idx="6">
                  <c:v>2018</c:v>
                </c:pt>
              </c:strCache>
            </c:strRef>
          </c:cat>
          <c:val>
            <c:numRef>
              <c:f>'Graf III.26'!$K$11:$Q$11</c:f>
              <c:numCache>
                <c:formatCode>0.00</c:formatCode>
                <c:ptCount val="7"/>
                <c:pt idx="0">
                  <c:v>382.62107600000002</c:v>
                </c:pt>
                <c:pt idx="1">
                  <c:v>660.90700800000002</c:v>
                </c:pt>
                <c:pt idx="2">
                  <c:v>688.41379200000006</c:v>
                </c:pt>
                <c:pt idx="3">
                  <c:v>874.52472299999999</c:v>
                </c:pt>
                <c:pt idx="4">
                  <c:v>1279.4952990000002</c:v>
                </c:pt>
                <c:pt idx="5">
                  <c:v>2292.4475689999999</c:v>
                </c:pt>
                <c:pt idx="6">
                  <c:v>2302.3465000000001</c:v>
                </c:pt>
              </c:numCache>
            </c:numRef>
          </c:val>
          <c:smooth val="0"/>
          <c:extLst>
            <c:ext xmlns:c16="http://schemas.microsoft.com/office/drawing/2014/chart" uri="{C3380CC4-5D6E-409C-BE32-E72D297353CC}">
              <c16:uniqueId val="{00000008-89CD-4A8C-9FE0-E8D9D46C2C8B}"/>
            </c:ext>
          </c:extLst>
        </c:ser>
        <c:dLbls>
          <c:showLegendKey val="0"/>
          <c:showVal val="0"/>
          <c:showCatName val="0"/>
          <c:showSerName val="0"/>
          <c:showPercent val="0"/>
          <c:showBubbleSize val="0"/>
        </c:dLbls>
        <c:marker val="1"/>
        <c:smooth val="0"/>
        <c:axId val="150962944"/>
        <c:axId val="150952960"/>
      </c:lineChart>
      <c:catAx>
        <c:axId val="150949888"/>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0951424"/>
        <c:crosses val="autoZero"/>
        <c:auto val="1"/>
        <c:lblAlgn val="ctr"/>
        <c:lblOffset val="220"/>
        <c:tickMarkSkip val="1"/>
        <c:noMultiLvlLbl val="0"/>
      </c:catAx>
      <c:valAx>
        <c:axId val="150951424"/>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50949888"/>
        <c:crosses val="autoZero"/>
        <c:crossBetween val="between"/>
        <c:majorUnit val="100"/>
      </c:valAx>
      <c:valAx>
        <c:axId val="150952960"/>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0962944"/>
        <c:crosses val="max"/>
        <c:crossBetween val="between"/>
        <c:majorUnit val="1000"/>
      </c:valAx>
      <c:catAx>
        <c:axId val="150962944"/>
        <c:scaling>
          <c:orientation val="minMax"/>
        </c:scaling>
        <c:delete val="1"/>
        <c:axPos val="b"/>
        <c:numFmt formatCode="General" sourceLinked="1"/>
        <c:majorTickMark val="out"/>
        <c:minorTickMark val="none"/>
        <c:tickLblPos val="nextTo"/>
        <c:crossAx val="150952960"/>
        <c:crosses val="autoZero"/>
        <c:auto val="1"/>
        <c:lblAlgn val="ctr"/>
        <c:lblOffset val="100"/>
        <c:noMultiLvlLbl val="0"/>
      </c:catAx>
      <c:spPr>
        <a:noFill/>
        <a:ln w="25400">
          <a:noFill/>
        </a:ln>
      </c:spPr>
    </c:plotArea>
    <c:legend>
      <c:legendPos val="b"/>
      <c:layout>
        <c:manualLayout>
          <c:xMode val="edge"/>
          <c:yMode val="edge"/>
          <c:x val="3.4965034965034965E-3"/>
          <c:y val="0.64796995203185803"/>
          <c:w val="0.99164693574142393"/>
          <c:h val="0.3434053995084355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90485105445734E-2"/>
          <c:y val="3.274047086124323E-2"/>
          <c:w val="0.85485958922966798"/>
          <c:h val="0.62703049653560672"/>
        </c:manualLayout>
      </c:layout>
      <c:areaChart>
        <c:grouping val="stacked"/>
        <c:varyColors val="0"/>
        <c:ser>
          <c:idx val="0"/>
          <c:order val="0"/>
          <c:tx>
            <c:strRef>
              <c:f>'Graf III.2'!$K$4</c:f>
              <c:strCache>
                <c:ptCount val="1"/>
                <c:pt idx="0">
                  <c:v>Pillar 1 requirements</c:v>
                </c:pt>
              </c:strCache>
            </c:strRef>
          </c:tx>
          <c:spPr>
            <a:solidFill>
              <a:schemeClr val="accent1"/>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III.2'!$K$6:$K$30</c:f>
              <c:numCache>
                <c:formatCode>0.0</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Cache>
            </c:numRef>
          </c:val>
          <c:extLst>
            <c:ext xmlns:c16="http://schemas.microsoft.com/office/drawing/2014/chart" uri="{C3380CC4-5D6E-409C-BE32-E72D297353CC}">
              <c16:uniqueId val="{00000000-A7A1-468B-A7F5-91F8FE12DC57}"/>
            </c:ext>
          </c:extLst>
        </c:ser>
        <c:ser>
          <c:idx val="3"/>
          <c:order val="1"/>
          <c:tx>
            <c:strRef>
              <c:f>'Graf III.2'!$L$4</c:f>
              <c:strCache>
                <c:ptCount val="1"/>
                <c:pt idx="0">
                  <c:v>Additional Pillar 2 capital requirements</c:v>
                </c:pt>
              </c:strCache>
            </c:strRef>
          </c:tx>
          <c:spPr>
            <a:solidFill>
              <a:srgbClr val="E96041"/>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III.2'!$L$6:$L$30</c:f>
              <c:numCache>
                <c:formatCode>0.0</c:formatCode>
                <c:ptCount val="25"/>
                <c:pt idx="0">
                  <c:v>0</c:v>
                </c:pt>
                <c:pt idx="1">
                  <c:v>2.9777028760971072</c:v>
                </c:pt>
                <c:pt idx="2">
                  <c:v>2.9558978619930025</c:v>
                </c:pt>
                <c:pt idx="3">
                  <c:v>1.7707211862631587</c:v>
                </c:pt>
                <c:pt idx="4">
                  <c:v>1.7977742966104513</c:v>
                </c:pt>
                <c:pt idx="5">
                  <c:v>1.269433185750215</c:v>
                </c:pt>
                <c:pt idx="6">
                  <c:v>1.2693363032816616</c:v>
                </c:pt>
                <c:pt idx="7">
                  <c:v>1.2676429741781758</c:v>
                </c:pt>
                <c:pt idx="8">
                  <c:v>1.2683275681693771</c:v>
                </c:pt>
                <c:pt idx="9">
                  <c:v>1.6336898695603177</c:v>
                </c:pt>
                <c:pt idx="10">
                  <c:v>1.6412108574262354</c:v>
                </c:pt>
                <c:pt idx="11">
                  <c:v>1.6365737024724571</c:v>
                </c:pt>
                <c:pt idx="12">
                  <c:v>1.6397830196706369</c:v>
                </c:pt>
                <c:pt idx="13">
                  <c:v>1.7470250107492813</c:v>
                </c:pt>
                <c:pt idx="14">
                  <c:v>1.748640579430359</c:v>
                </c:pt>
                <c:pt idx="15">
                  <c:v>1.7467155311199134</c:v>
                </c:pt>
                <c:pt idx="16">
                  <c:v>1.7649855258380678</c:v>
                </c:pt>
                <c:pt idx="17">
                  <c:v>1.6573832242941369</c:v>
                </c:pt>
                <c:pt idx="18">
                  <c:v>1.6502433026408365</c:v>
                </c:pt>
                <c:pt idx="19">
                  <c:v>1.6511778401451147</c:v>
                </c:pt>
                <c:pt idx="20">
                  <c:v>1.6617570610010095</c:v>
                </c:pt>
                <c:pt idx="21">
                  <c:v>1.7899195520744557</c:v>
                </c:pt>
                <c:pt idx="22">
                  <c:v>1.7900226268017689</c:v>
                </c:pt>
                <c:pt idx="23">
                  <c:v>1.7901239529835435</c:v>
                </c:pt>
                <c:pt idx="24">
                  <c:v>1.7902235747386961</c:v>
                </c:pt>
              </c:numCache>
            </c:numRef>
          </c:val>
          <c:extLst>
            <c:ext xmlns:c16="http://schemas.microsoft.com/office/drawing/2014/chart" uri="{C3380CC4-5D6E-409C-BE32-E72D297353CC}">
              <c16:uniqueId val="{00000001-A7A1-468B-A7F5-91F8FE12DC57}"/>
            </c:ext>
          </c:extLst>
        </c:ser>
        <c:ser>
          <c:idx val="4"/>
          <c:order val="2"/>
          <c:tx>
            <c:strRef>
              <c:f>'Graf III.2'!$M$4</c:f>
              <c:strCache>
                <c:ptCount val="1"/>
                <c:pt idx="0">
                  <c:v>Systemic risk buffer</c:v>
                </c:pt>
              </c:strCache>
            </c:strRef>
          </c:tx>
          <c:spPr>
            <a:solidFill>
              <a:schemeClr val="accent4"/>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III.2'!$M$6:$M$30</c:f>
              <c:numCache>
                <c:formatCode>0.0</c:formatCode>
                <c:ptCount val="25"/>
                <c:pt idx="0">
                  <c:v>0</c:v>
                </c:pt>
                <c:pt idx="1">
                  <c:v>0</c:v>
                </c:pt>
                <c:pt idx="2">
                  <c:v>0</c:v>
                </c:pt>
                <c:pt idx="3">
                  <c:v>0</c:v>
                </c:pt>
                <c:pt idx="4">
                  <c:v>1.5950417412960614</c:v>
                </c:pt>
                <c:pt idx="5">
                  <c:v>1.5939856900705311</c:v>
                </c:pt>
                <c:pt idx="6">
                  <c:v>1.5835458944884719</c:v>
                </c:pt>
                <c:pt idx="7">
                  <c:v>1.574913487732311</c:v>
                </c:pt>
                <c:pt idx="8">
                  <c:v>1.6020771950020944</c:v>
                </c:pt>
                <c:pt idx="9">
                  <c:v>1.6048912672332325</c:v>
                </c:pt>
                <c:pt idx="10">
                  <c:v>1.6192376524615115</c:v>
                </c:pt>
                <c:pt idx="11">
                  <c:v>1.6303221895360573</c:v>
                </c:pt>
                <c:pt idx="12">
                  <c:v>1.6315613953040313</c:v>
                </c:pt>
                <c:pt idx="13">
                  <c:v>1.9291945596003719</c:v>
                </c:pt>
                <c:pt idx="14">
                  <c:v>1.9316764532273958</c:v>
                </c:pt>
                <c:pt idx="15">
                  <c:v>1.915364864587358</c:v>
                </c:pt>
                <c:pt idx="16">
                  <c:v>1.921078956245992</c:v>
                </c:pt>
                <c:pt idx="17">
                  <c:v>1.9243229231137851</c:v>
                </c:pt>
                <c:pt idx="18">
                  <c:v>1.9239584148095152</c:v>
                </c:pt>
                <c:pt idx="19">
                  <c:v>1.8970688166695544</c:v>
                </c:pt>
                <c:pt idx="20">
                  <c:v>1.8740386451347411</c:v>
                </c:pt>
                <c:pt idx="21">
                  <c:v>1.8707949681279434</c:v>
                </c:pt>
                <c:pt idx="22">
                  <c:v>1.8676067871263693</c:v>
                </c:pt>
                <c:pt idx="23">
                  <c:v>1.8644726899900876</c:v>
                </c:pt>
                <c:pt idx="24">
                  <c:v>1.8613913120869034</c:v>
                </c:pt>
              </c:numCache>
            </c:numRef>
          </c:val>
          <c:extLst>
            <c:ext xmlns:c16="http://schemas.microsoft.com/office/drawing/2014/chart" uri="{C3380CC4-5D6E-409C-BE32-E72D297353CC}">
              <c16:uniqueId val="{00000002-A7A1-468B-A7F5-91F8FE12DC57}"/>
            </c:ext>
          </c:extLst>
        </c:ser>
        <c:ser>
          <c:idx val="5"/>
          <c:order val="3"/>
          <c:tx>
            <c:strRef>
              <c:f>'Graf III.2'!$N$4</c:f>
              <c:strCache>
                <c:ptCount val="1"/>
                <c:pt idx="0">
                  <c:v>Capital conservation buffer</c:v>
                </c:pt>
              </c:strCache>
            </c:strRef>
          </c:tx>
          <c:spPr>
            <a:solidFill>
              <a:schemeClr val="accent3"/>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III.2'!$N$6:$N$30</c:f>
              <c:numCache>
                <c:formatCode>0.0</c:formatCode>
                <c:ptCount val="25"/>
                <c:pt idx="0">
                  <c:v>0</c:v>
                </c:pt>
                <c:pt idx="1">
                  <c:v>0</c:v>
                </c:pt>
                <c:pt idx="2">
                  <c:v>0</c:v>
                </c:pt>
                <c:pt idx="3">
                  <c:v>2.5</c:v>
                </c:pt>
                <c:pt idx="4">
                  <c:v>2.5</c:v>
                </c:pt>
                <c:pt idx="5">
                  <c:v>2.5</c:v>
                </c:pt>
                <c:pt idx="6">
                  <c:v>2.5</c:v>
                </c:pt>
                <c:pt idx="7">
                  <c:v>2.5</c:v>
                </c:pt>
                <c:pt idx="8">
                  <c:v>2.5</c:v>
                </c:pt>
                <c:pt idx="9">
                  <c:v>2.5</c:v>
                </c:pt>
                <c:pt idx="10">
                  <c:v>2.5</c:v>
                </c:pt>
                <c:pt idx="11">
                  <c:v>2.5</c:v>
                </c:pt>
                <c:pt idx="12">
                  <c:v>2.5</c:v>
                </c:pt>
                <c:pt idx="13">
                  <c:v>2.5</c:v>
                </c:pt>
                <c:pt idx="14">
                  <c:v>2.5</c:v>
                </c:pt>
                <c:pt idx="15">
                  <c:v>2.5</c:v>
                </c:pt>
                <c:pt idx="16">
                  <c:v>2.5</c:v>
                </c:pt>
                <c:pt idx="17">
                  <c:v>2.5</c:v>
                </c:pt>
                <c:pt idx="18">
                  <c:v>2.5</c:v>
                </c:pt>
                <c:pt idx="19">
                  <c:v>2.5</c:v>
                </c:pt>
                <c:pt idx="20">
                  <c:v>2.5</c:v>
                </c:pt>
                <c:pt idx="21">
                  <c:v>2.5</c:v>
                </c:pt>
                <c:pt idx="22">
                  <c:v>2.5</c:v>
                </c:pt>
                <c:pt idx="23">
                  <c:v>2.5</c:v>
                </c:pt>
                <c:pt idx="24">
                  <c:v>2.5</c:v>
                </c:pt>
              </c:numCache>
            </c:numRef>
          </c:val>
          <c:extLst>
            <c:ext xmlns:c16="http://schemas.microsoft.com/office/drawing/2014/chart" uri="{C3380CC4-5D6E-409C-BE32-E72D297353CC}">
              <c16:uniqueId val="{00000003-A7A1-468B-A7F5-91F8FE12DC57}"/>
            </c:ext>
          </c:extLst>
        </c:ser>
        <c:ser>
          <c:idx val="6"/>
          <c:order val="4"/>
          <c:tx>
            <c:strRef>
              <c:f>'Graf III.2'!$O$4</c:f>
              <c:strCache>
                <c:ptCount val="1"/>
                <c:pt idx="0">
                  <c:v>Countercyclical buffer</c:v>
                </c:pt>
              </c:strCache>
            </c:strRef>
          </c:tx>
          <c:spPr>
            <a:solidFill>
              <a:srgbClr val="FADE14"/>
            </a:solidFill>
            <a:ln w="25400">
              <a:noFill/>
            </a:ln>
          </c:spPr>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III.2'!$O$6:$O$30</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0.5</c:v>
                </c:pt>
                <c:pt idx="14">
                  <c:v>0.5</c:v>
                </c:pt>
                <c:pt idx="15">
                  <c:v>0.5</c:v>
                </c:pt>
                <c:pt idx="16">
                  <c:v>0.5</c:v>
                </c:pt>
                <c:pt idx="17">
                  <c:v>0.5</c:v>
                </c:pt>
                <c:pt idx="18">
                  <c:v>1</c:v>
                </c:pt>
                <c:pt idx="19">
                  <c:v>1</c:v>
                </c:pt>
                <c:pt idx="20">
                  <c:v>1</c:v>
                </c:pt>
                <c:pt idx="21">
                  <c:v>1.25</c:v>
                </c:pt>
                <c:pt idx="22">
                  <c:v>1.25</c:v>
                </c:pt>
                <c:pt idx="23">
                  <c:v>1.5</c:v>
                </c:pt>
                <c:pt idx="24">
                  <c:v>1.5</c:v>
                </c:pt>
              </c:numCache>
            </c:numRef>
          </c:val>
          <c:extLst>
            <c:ext xmlns:c16="http://schemas.microsoft.com/office/drawing/2014/chart" uri="{C3380CC4-5D6E-409C-BE32-E72D297353CC}">
              <c16:uniqueId val="{00000004-A7A1-468B-A7F5-91F8FE12DC57}"/>
            </c:ext>
          </c:extLst>
        </c:ser>
        <c:ser>
          <c:idx val="8"/>
          <c:order val="5"/>
          <c:tx>
            <c:strRef>
              <c:f>'Graf III.2'!$P$4</c:f>
              <c:strCache>
                <c:ptCount val="1"/>
                <c:pt idx="0">
                  <c:v>Capital surplus</c:v>
                </c:pt>
              </c:strCache>
            </c:strRef>
          </c:tx>
          <c:spPr>
            <a:solidFill>
              <a:schemeClr val="accent5"/>
            </a:solidFill>
            <a:ln w="25400">
              <a:noFill/>
            </a:ln>
          </c:spPr>
          <c:dPt>
            <c:idx val="10"/>
            <c:bubble3D val="0"/>
            <c:extLst>
              <c:ext xmlns:c16="http://schemas.microsoft.com/office/drawing/2014/chart" uri="{C3380CC4-5D6E-409C-BE32-E72D297353CC}">
                <c16:uniqueId val="{00000005-A7A1-468B-A7F5-91F8FE12DC57}"/>
              </c:ext>
            </c:extLst>
          </c:dPt>
          <c:dPt>
            <c:idx val="11"/>
            <c:bubble3D val="0"/>
            <c:extLst>
              <c:ext xmlns:c16="http://schemas.microsoft.com/office/drawing/2014/chart" uri="{C3380CC4-5D6E-409C-BE32-E72D297353CC}">
                <c16:uniqueId val="{00000006-A7A1-468B-A7F5-91F8FE12DC57}"/>
              </c:ext>
            </c:extLst>
          </c:dPt>
          <c:dPt>
            <c:idx val="12"/>
            <c:bubble3D val="0"/>
            <c:extLst>
              <c:ext xmlns:c16="http://schemas.microsoft.com/office/drawing/2014/chart" uri="{C3380CC4-5D6E-409C-BE32-E72D297353CC}">
                <c16:uniqueId val="{00000007-A7A1-468B-A7F5-91F8FE12DC57}"/>
              </c:ext>
            </c:extLst>
          </c:dPt>
          <c:dPt>
            <c:idx val="13"/>
            <c:bubble3D val="0"/>
            <c:extLst>
              <c:ext xmlns:c16="http://schemas.microsoft.com/office/drawing/2014/chart" uri="{C3380CC4-5D6E-409C-BE32-E72D297353CC}">
                <c16:uniqueId val="{00000008-A7A1-468B-A7F5-91F8FE12DC57}"/>
              </c:ext>
            </c:extLst>
          </c:dPt>
          <c:dPt>
            <c:idx val="14"/>
            <c:bubble3D val="0"/>
            <c:extLst>
              <c:ext xmlns:c16="http://schemas.microsoft.com/office/drawing/2014/chart" uri="{C3380CC4-5D6E-409C-BE32-E72D297353CC}">
                <c16:uniqueId val="{00000009-A7A1-468B-A7F5-91F8FE12DC57}"/>
              </c:ext>
            </c:extLst>
          </c:dPt>
          <c:dPt>
            <c:idx val="15"/>
            <c:bubble3D val="0"/>
            <c:extLst>
              <c:ext xmlns:c16="http://schemas.microsoft.com/office/drawing/2014/chart" uri="{C3380CC4-5D6E-409C-BE32-E72D297353CC}">
                <c16:uniqueId val="{0000000A-A7A1-468B-A7F5-91F8FE12DC57}"/>
              </c:ext>
            </c:extLst>
          </c:dPt>
          <c:dPt>
            <c:idx val="16"/>
            <c:bubble3D val="0"/>
            <c:extLst>
              <c:ext xmlns:c16="http://schemas.microsoft.com/office/drawing/2014/chart" uri="{C3380CC4-5D6E-409C-BE32-E72D297353CC}">
                <c16:uniqueId val="{0000000B-A7A1-468B-A7F5-91F8FE12DC57}"/>
              </c:ext>
            </c:extLst>
          </c:dPt>
          <c:dPt>
            <c:idx val="17"/>
            <c:bubble3D val="0"/>
            <c:extLst>
              <c:ext xmlns:c16="http://schemas.microsoft.com/office/drawing/2014/chart" uri="{C3380CC4-5D6E-409C-BE32-E72D297353CC}">
                <c16:uniqueId val="{0000000C-A7A1-468B-A7F5-91F8FE12DC57}"/>
              </c:ext>
            </c:extLst>
          </c:dPt>
          <c:dPt>
            <c:idx val="18"/>
            <c:bubble3D val="0"/>
            <c:extLst>
              <c:ext xmlns:c16="http://schemas.microsoft.com/office/drawing/2014/chart" uri="{C3380CC4-5D6E-409C-BE32-E72D297353CC}">
                <c16:uniqueId val="{0000000D-A7A1-468B-A7F5-91F8FE12DC57}"/>
              </c:ext>
            </c:extLst>
          </c:dPt>
          <c:dPt>
            <c:idx val="19"/>
            <c:bubble3D val="0"/>
            <c:extLst>
              <c:ext xmlns:c16="http://schemas.microsoft.com/office/drawing/2014/chart" uri="{C3380CC4-5D6E-409C-BE32-E72D297353CC}">
                <c16:uniqueId val="{0000000E-A7A1-468B-A7F5-91F8FE12DC57}"/>
              </c:ext>
            </c:extLst>
          </c:dPt>
          <c:dPt>
            <c:idx val="21"/>
            <c:bubble3D val="0"/>
            <c:extLst>
              <c:ext xmlns:c16="http://schemas.microsoft.com/office/drawing/2014/chart" uri="{C3380CC4-5D6E-409C-BE32-E72D297353CC}">
                <c16:uniqueId val="{0000000F-A7A1-468B-A7F5-91F8FE12DC57}"/>
              </c:ext>
            </c:extLst>
          </c:dPt>
          <c:dPt>
            <c:idx val="22"/>
            <c:bubble3D val="0"/>
            <c:extLst>
              <c:ext xmlns:c16="http://schemas.microsoft.com/office/drawing/2014/chart" uri="{C3380CC4-5D6E-409C-BE32-E72D297353CC}">
                <c16:uniqueId val="{00000010-A7A1-468B-A7F5-91F8FE12DC57}"/>
              </c:ext>
            </c:extLst>
          </c:dPt>
          <c:dPt>
            <c:idx val="23"/>
            <c:bubble3D val="0"/>
            <c:extLst>
              <c:ext xmlns:c16="http://schemas.microsoft.com/office/drawing/2014/chart" uri="{C3380CC4-5D6E-409C-BE32-E72D297353CC}">
                <c16:uniqueId val="{00000011-A7A1-468B-A7F5-91F8FE12DC57}"/>
              </c:ext>
            </c:extLst>
          </c:dPt>
          <c:dPt>
            <c:idx val="24"/>
            <c:bubble3D val="0"/>
            <c:extLst>
              <c:ext xmlns:c16="http://schemas.microsoft.com/office/drawing/2014/chart" uri="{C3380CC4-5D6E-409C-BE32-E72D297353CC}">
                <c16:uniqueId val="{00000012-A7A1-468B-A7F5-91F8FE12DC57}"/>
              </c:ext>
            </c:extLst>
          </c:dPt>
          <c:cat>
            <c:numRef>
              <c:f>'Graf III.2'!$J$6:$J$30</c:f>
              <c:numCache>
                <c:formatCode>m/d/yyyy</c:formatCode>
                <c:ptCount val="25"/>
                <c:pt idx="0">
                  <c:v>41639</c:v>
                </c:pt>
                <c:pt idx="1">
                  <c:v>41729</c:v>
                </c:pt>
                <c:pt idx="2">
                  <c:v>41820</c:v>
                </c:pt>
                <c:pt idx="3">
                  <c:v>41912</c:v>
                </c:pt>
                <c:pt idx="4">
                  <c:v>42004</c:v>
                </c:pt>
                <c:pt idx="5">
                  <c:v>42094</c:v>
                </c:pt>
                <c:pt idx="6">
                  <c:v>42185</c:v>
                </c:pt>
                <c:pt idx="7">
                  <c:v>42277</c:v>
                </c:pt>
                <c:pt idx="8">
                  <c:v>42369</c:v>
                </c:pt>
                <c:pt idx="9">
                  <c:v>42460</c:v>
                </c:pt>
                <c:pt idx="10">
                  <c:v>42551</c:v>
                </c:pt>
                <c:pt idx="11">
                  <c:v>42643</c:v>
                </c:pt>
                <c:pt idx="12">
                  <c:v>42735</c:v>
                </c:pt>
                <c:pt idx="13">
                  <c:v>42825</c:v>
                </c:pt>
                <c:pt idx="14">
                  <c:v>42916</c:v>
                </c:pt>
                <c:pt idx="15">
                  <c:v>43008</c:v>
                </c:pt>
                <c:pt idx="16">
                  <c:v>43100</c:v>
                </c:pt>
                <c:pt idx="17">
                  <c:v>43190</c:v>
                </c:pt>
                <c:pt idx="18">
                  <c:v>43281</c:v>
                </c:pt>
                <c:pt idx="19">
                  <c:v>43373</c:v>
                </c:pt>
                <c:pt idx="20">
                  <c:v>43465</c:v>
                </c:pt>
                <c:pt idx="21">
                  <c:v>43555</c:v>
                </c:pt>
                <c:pt idx="22">
                  <c:v>43646</c:v>
                </c:pt>
                <c:pt idx="23">
                  <c:v>43738</c:v>
                </c:pt>
                <c:pt idx="24">
                  <c:v>43830</c:v>
                </c:pt>
              </c:numCache>
            </c:numRef>
          </c:cat>
          <c:val>
            <c:numRef>
              <c:f>'Graf III.2'!$P$6:$P$30</c:f>
              <c:numCache>
                <c:formatCode>0.0</c:formatCode>
                <c:ptCount val="25"/>
                <c:pt idx="0">
                  <c:v>8.9415011919689871</c:v>
                </c:pt>
                <c:pt idx="1">
                  <c:v>6.4351707695179128</c:v>
                </c:pt>
                <c:pt idx="2">
                  <c:v>6.8093563140432591</c:v>
                </c:pt>
                <c:pt idx="3">
                  <c:v>5.641958802606049</c:v>
                </c:pt>
                <c:pt idx="4">
                  <c:v>3.9925959436936234</c:v>
                </c:pt>
                <c:pt idx="5">
                  <c:v>4.9082622146053092</c:v>
                </c:pt>
                <c:pt idx="6">
                  <c:v>4.1363056371913238</c:v>
                </c:pt>
                <c:pt idx="7">
                  <c:v>3.820397963880342</c:v>
                </c:pt>
                <c:pt idx="8">
                  <c:v>4.9568773897147809</c:v>
                </c:pt>
                <c:pt idx="9">
                  <c:v>4.3269175255279038</c:v>
                </c:pt>
                <c:pt idx="10">
                  <c:v>3.8534509265308428</c:v>
                </c:pt>
                <c:pt idx="11">
                  <c:v>3.7291052735786945</c:v>
                </c:pt>
                <c:pt idx="12">
                  <c:v>4.4836229091616131</c:v>
                </c:pt>
                <c:pt idx="13">
                  <c:v>3.2241395185944395</c:v>
                </c:pt>
                <c:pt idx="14">
                  <c:v>3.8838602091341299</c:v>
                </c:pt>
                <c:pt idx="15">
                  <c:v>3.5663030244960376</c:v>
                </c:pt>
                <c:pt idx="16">
                  <c:v>4.3432610694240879</c:v>
                </c:pt>
                <c:pt idx="17">
                  <c:v>3.8557390281712891</c:v>
                </c:pt>
                <c:pt idx="18">
                  <c:v>3.4805645378860017</c:v>
                </c:pt>
                <c:pt idx="19">
                  <c:v>3.459589769482033</c:v>
                </c:pt>
                <c:pt idx="20">
                  <c:v>4.3605519986244135</c:v>
                </c:pt>
                <c:pt idx="21">
                  <c:v>4.0384714669536033</c:v>
                </c:pt>
                <c:pt idx="22">
                  <c:v>4.0934908465038893</c:v>
                </c:pt>
                <c:pt idx="23">
                  <c:v>3.8975768848446872</c:v>
                </c:pt>
                <c:pt idx="24">
                  <c:v>3.9507531318361577</c:v>
                </c:pt>
              </c:numCache>
            </c:numRef>
          </c:val>
          <c:extLst>
            <c:ext xmlns:c16="http://schemas.microsoft.com/office/drawing/2014/chart" uri="{C3380CC4-5D6E-409C-BE32-E72D297353CC}">
              <c16:uniqueId val="{00000013-A7A1-468B-A7F5-91F8FE12DC57}"/>
            </c:ext>
          </c:extLst>
        </c:ser>
        <c:dLbls>
          <c:showLegendKey val="0"/>
          <c:showVal val="0"/>
          <c:showCatName val="0"/>
          <c:showSerName val="0"/>
          <c:showPercent val="0"/>
          <c:showBubbleSize val="0"/>
        </c:dLbls>
        <c:axId val="139866112"/>
        <c:axId val="139867648"/>
      </c:areaChart>
      <c:dateAx>
        <c:axId val="139866112"/>
        <c:scaling>
          <c:orientation val="minMax"/>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39867648"/>
        <c:crosses val="autoZero"/>
        <c:auto val="1"/>
        <c:lblOffset val="100"/>
        <c:baseTimeUnit val="months"/>
        <c:majorUnit val="12"/>
        <c:majorTimeUnit val="months"/>
      </c:dateAx>
      <c:valAx>
        <c:axId val="139867648"/>
        <c:scaling>
          <c:orientation val="minMax"/>
          <c:max val="2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39866112"/>
        <c:crosses val="autoZero"/>
        <c:crossBetween val="midCat"/>
        <c:majorUnit val="4"/>
      </c:valAx>
      <c:spPr>
        <a:noFill/>
        <a:ln w="25400">
          <a:noFill/>
        </a:ln>
      </c:spPr>
    </c:plotArea>
    <c:legend>
      <c:legendPos val="b"/>
      <c:layout>
        <c:manualLayout>
          <c:xMode val="edge"/>
          <c:yMode val="edge"/>
          <c:x val="6.6433566433566432E-2"/>
          <c:y val="0.73155478020440745"/>
          <c:w val="0.66834232696437423"/>
          <c:h val="0.26844521979559255"/>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76278839270966"/>
          <c:y val="3.274047086124323E-2"/>
          <c:w val="0.79195694069709821"/>
          <c:h val="0.54096990932368172"/>
        </c:manualLayout>
      </c:layout>
      <c:barChart>
        <c:barDir val="col"/>
        <c:grouping val="stacked"/>
        <c:varyColors val="0"/>
        <c:ser>
          <c:idx val="0"/>
          <c:order val="0"/>
          <c:tx>
            <c:strRef>
              <c:f>'Graf III.26'!$I$5</c:f>
              <c:strCache>
                <c:ptCount val="1"/>
                <c:pt idx="0">
                  <c:v>Claims on controlling entities</c:v>
                </c:pt>
              </c:strCache>
            </c:strRef>
          </c:tx>
          <c:spPr>
            <a:solidFill>
              <a:srgbClr val="EB5D40"/>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III.26'!$K$5:$Q$5</c:f>
              <c:numCache>
                <c:formatCode>0.0</c:formatCode>
                <c:ptCount val="7"/>
                <c:pt idx="0">
                  <c:v>26.753609959334263</c:v>
                </c:pt>
                <c:pt idx="1">
                  <c:v>22.47910848327178</c:v>
                </c:pt>
                <c:pt idx="2">
                  <c:v>17.986003097056869</c:v>
                </c:pt>
                <c:pt idx="3">
                  <c:v>17.427396158768563</c:v>
                </c:pt>
                <c:pt idx="4">
                  <c:v>11.433707611171991</c:v>
                </c:pt>
                <c:pt idx="5">
                  <c:v>10.59012847171496</c:v>
                </c:pt>
                <c:pt idx="6">
                  <c:v>13.419934902890166</c:v>
                </c:pt>
              </c:numCache>
            </c:numRef>
          </c:val>
          <c:extLst>
            <c:ext xmlns:c16="http://schemas.microsoft.com/office/drawing/2014/chart" uri="{C3380CC4-5D6E-409C-BE32-E72D297353CC}">
              <c16:uniqueId val="{00000000-3536-4BAF-B2AC-8E365140F5B1}"/>
            </c:ext>
          </c:extLst>
        </c:ser>
        <c:ser>
          <c:idx val="1"/>
          <c:order val="1"/>
          <c:tx>
            <c:strRef>
              <c:f>'Graf III.26'!$I$6</c:f>
              <c:strCache>
                <c:ptCount val="1"/>
                <c:pt idx="0">
                  <c:v>Liabilities to controlling entities</c:v>
                </c:pt>
              </c:strCache>
            </c:strRef>
          </c:tx>
          <c:spPr>
            <a:solidFill>
              <a:schemeClr val="accent1"/>
            </a:solidFill>
            <a:ln w="25400">
              <a:noFill/>
            </a:ln>
          </c:spPr>
          <c:invertIfNegative val="0"/>
          <c:dLbls>
            <c:dLbl>
              <c:idx val="10"/>
              <c:layout>
                <c:manualLayout>
                  <c:x val="-3.4965034965034965E-3"/>
                  <c:y val="0.22534551356955942"/>
                </c:manualLayout>
              </c:layout>
              <c:tx>
                <c:rich>
                  <a:bodyPr/>
                  <a:lstStyle/>
                  <a:p>
                    <a:r>
                      <a:rPr lang="cs-CZ" sz="900" baseline="0"/>
                      <a:t>Q1</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6-4BAF-B2AC-8E365140F5B1}"/>
                </c:ext>
              </c:extLst>
            </c:dLbl>
            <c:dLbl>
              <c:idx val="11"/>
              <c:layout>
                <c:manualLayout>
                  <c:x val="0"/>
                  <c:y val="0.21881351730550846"/>
                </c:manualLayout>
              </c:layout>
              <c:tx>
                <c:rich>
                  <a:bodyPr/>
                  <a:lstStyle/>
                  <a:p>
                    <a:r>
                      <a:rPr lang="cs-CZ"/>
                      <a:t>Q2</a:t>
                    </a:r>
                    <a:endParaRPr lang="en-US"/>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6-4BAF-B2AC-8E365140F5B1}"/>
                </c:ext>
              </c:extLst>
            </c:dLbl>
            <c:spPr>
              <a:noFill/>
              <a:ln>
                <a:noFill/>
              </a:ln>
              <a:effectLst/>
            </c:spPr>
            <c:txPr>
              <a:bodyPr/>
              <a:lstStyle/>
              <a:p>
                <a:pPr>
                  <a:defRPr sz="900" baseline="0"/>
                </a:pPr>
                <a:endParaRPr lang="cs-CZ"/>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'Graf III.26'!$K$4:$Q$4</c:f>
              <c:strCache>
                <c:ptCount val="7"/>
                <c:pt idx="0">
                  <c:v>2012</c:v>
                </c:pt>
                <c:pt idx="1">
                  <c:v>2013</c:v>
                </c:pt>
                <c:pt idx="2">
                  <c:v>2014</c:v>
                </c:pt>
                <c:pt idx="3">
                  <c:v>2015</c:v>
                </c:pt>
                <c:pt idx="4">
                  <c:v>2016</c:v>
                </c:pt>
                <c:pt idx="5">
                  <c:v>2017</c:v>
                </c:pt>
                <c:pt idx="6">
                  <c:v>2018</c:v>
                </c:pt>
              </c:strCache>
            </c:strRef>
          </c:cat>
          <c:val>
            <c:numRef>
              <c:f>'Graf III.26'!$K$6:$Q$6</c:f>
              <c:numCache>
                <c:formatCode>0.0</c:formatCode>
                <c:ptCount val="7"/>
                <c:pt idx="0">
                  <c:v>-18.281566017952635</c:v>
                </c:pt>
                <c:pt idx="1">
                  <c:v>-56.516301396181149</c:v>
                </c:pt>
                <c:pt idx="2">
                  <c:v>-44.878065201893151</c:v>
                </c:pt>
                <c:pt idx="3">
                  <c:v>-80.975059864216107</c:v>
                </c:pt>
                <c:pt idx="4">
                  <c:v>-107.57750513333409</c:v>
                </c:pt>
                <c:pt idx="5">
                  <c:v>-209.84924962557153</c:v>
                </c:pt>
                <c:pt idx="6">
                  <c:v>-245.38827577393386</c:v>
                </c:pt>
              </c:numCache>
            </c:numRef>
          </c:val>
          <c:extLst>
            <c:ext xmlns:c16="http://schemas.microsoft.com/office/drawing/2014/chart" uri="{C3380CC4-5D6E-409C-BE32-E72D297353CC}">
              <c16:uniqueId val="{00000003-3536-4BAF-B2AC-8E365140F5B1}"/>
            </c:ext>
          </c:extLst>
        </c:ser>
        <c:ser>
          <c:idx val="2"/>
          <c:order val="2"/>
          <c:tx>
            <c:strRef>
              <c:f>'Graf III.26'!$I$7</c:f>
              <c:strCache>
                <c:ptCount val="1"/>
                <c:pt idx="0">
                  <c:v>Guarantees given to controlling entities</c:v>
                </c:pt>
              </c:strCache>
            </c:strRef>
          </c:tx>
          <c:spPr>
            <a:solidFill>
              <a:schemeClr val="accent2">
                <a:lumMod val="20000"/>
                <a:lumOff val="80000"/>
              </a:schemeClr>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III.26'!$K$7:$Q$7</c:f>
              <c:numCache>
                <c:formatCode>0.0</c:formatCode>
                <c:ptCount val="7"/>
                <c:pt idx="0">
                  <c:v>0.29500735787253651</c:v>
                </c:pt>
                <c:pt idx="1">
                  <c:v>0.38169851571068275</c:v>
                </c:pt>
                <c:pt idx="2">
                  <c:v>0.35768165200485957</c:v>
                </c:pt>
                <c:pt idx="3">
                  <c:v>0.5049378062304779</c:v>
                </c:pt>
                <c:pt idx="4">
                  <c:v>0.3397422145269301</c:v>
                </c:pt>
                <c:pt idx="5">
                  <c:v>0.18564797107244929</c:v>
                </c:pt>
                <c:pt idx="6">
                  <c:v>0.12901254347760768</c:v>
                </c:pt>
              </c:numCache>
            </c:numRef>
          </c:val>
          <c:extLst>
            <c:ext xmlns:c16="http://schemas.microsoft.com/office/drawing/2014/chart" uri="{C3380CC4-5D6E-409C-BE32-E72D297353CC}">
              <c16:uniqueId val="{00000004-3536-4BAF-B2AC-8E365140F5B1}"/>
            </c:ext>
          </c:extLst>
        </c:ser>
        <c:ser>
          <c:idx val="3"/>
          <c:order val="3"/>
          <c:tx>
            <c:strRef>
              <c:f>'Graf III.26'!$I$8</c:f>
              <c:strCache>
                <c:ptCount val="1"/>
                <c:pt idx="0">
                  <c:v>Guarantees received from controlling entities</c:v>
                </c:pt>
              </c:strCache>
            </c:strRef>
          </c:tx>
          <c:spPr>
            <a:solidFill>
              <a:schemeClr val="accent1">
                <a:lumMod val="20000"/>
                <a:lumOff val="80000"/>
              </a:schemeClr>
            </a:solidFill>
            <a:ln w="25400">
              <a:noFill/>
            </a:ln>
          </c:spPr>
          <c:invertIfNegative val="0"/>
          <c:cat>
            <c:strRef>
              <c:f>'Graf III.26'!$K$4:$Q$4</c:f>
              <c:strCache>
                <c:ptCount val="7"/>
                <c:pt idx="0">
                  <c:v>2012</c:v>
                </c:pt>
                <c:pt idx="1">
                  <c:v>2013</c:v>
                </c:pt>
                <c:pt idx="2">
                  <c:v>2014</c:v>
                </c:pt>
                <c:pt idx="3">
                  <c:v>2015</c:v>
                </c:pt>
                <c:pt idx="4">
                  <c:v>2016</c:v>
                </c:pt>
                <c:pt idx="5">
                  <c:v>2017</c:v>
                </c:pt>
                <c:pt idx="6">
                  <c:v>2018</c:v>
                </c:pt>
              </c:strCache>
            </c:strRef>
          </c:cat>
          <c:val>
            <c:numRef>
              <c:f>'Graf III.26'!$K$8:$Q$8</c:f>
              <c:numCache>
                <c:formatCode>0.0</c:formatCode>
                <c:ptCount val="7"/>
                <c:pt idx="0">
                  <c:v>-8.598782964099815</c:v>
                </c:pt>
                <c:pt idx="1">
                  <c:v>-7.5584908148633199</c:v>
                </c:pt>
                <c:pt idx="2">
                  <c:v>-6.0379454256456677</c:v>
                </c:pt>
                <c:pt idx="3">
                  <c:v>-3.4673890430670458</c:v>
                </c:pt>
                <c:pt idx="4">
                  <c:v>-3.9051787995697036</c:v>
                </c:pt>
                <c:pt idx="5">
                  <c:v>-4.9766794420828555</c:v>
                </c:pt>
                <c:pt idx="6">
                  <c:v>-4.0003301494342312</c:v>
                </c:pt>
              </c:numCache>
            </c:numRef>
          </c:val>
          <c:extLst>
            <c:ext xmlns:c16="http://schemas.microsoft.com/office/drawing/2014/chart" uri="{C3380CC4-5D6E-409C-BE32-E72D297353CC}">
              <c16:uniqueId val="{00000005-3536-4BAF-B2AC-8E365140F5B1}"/>
            </c:ext>
          </c:extLst>
        </c:ser>
        <c:dLbls>
          <c:showLegendKey val="0"/>
          <c:showVal val="0"/>
          <c:showCatName val="0"/>
          <c:showSerName val="0"/>
          <c:showPercent val="0"/>
          <c:showBubbleSize val="0"/>
        </c:dLbls>
        <c:gapWidth val="150"/>
        <c:overlap val="100"/>
        <c:axId val="151015424"/>
        <c:axId val="151016960"/>
      </c:barChart>
      <c:lineChart>
        <c:grouping val="standard"/>
        <c:varyColors val="0"/>
        <c:ser>
          <c:idx val="4"/>
          <c:order val="4"/>
          <c:tx>
            <c:strRef>
              <c:f>'Graf III.26'!$I$9</c:f>
              <c:strCache>
                <c:ptCount val="1"/>
                <c:pt idx="0">
                  <c:v>Net debtor position of banks vis-à-vis controlling entities</c:v>
                </c:pt>
              </c:strCache>
            </c:strRef>
          </c:tx>
          <c:spPr>
            <a:ln w="25400">
              <a:solidFill>
                <a:srgbClr val="FADE14"/>
              </a:solidFill>
              <a:prstDash val="solid"/>
            </a:ln>
          </c:spPr>
          <c:marker>
            <c:symbol val="none"/>
          </c:marker>
          <c:dPt>
            <c:idx val="5"/>
            <c:bubble3D val="0"/>
            <c:spPr>
              <a:ln w="25400">
                <a:solidFill>
                  <a:schemeClr val="accent6"/>
                </a:solidFill>
                <a:prstDash val="solid"/>
              </a:ln>
            </c:spPr>
            <c:extLst>
              <c:ext xmlns:c16="http://schemas.microsoft.com/office/drawing/2014/chart" uri="{C3380CC4-5D6E-409C-BE32-E72D297353CC}">
                <c16:uniqueId val="{00000007-3536-4BAF-B2AC-8E365140F5B1}"/>
              </c:ext>
            </c:extLst>
          </c:dPt>
          <c:cat>
            <c:strRef>
              <c:f>'Graf III.26'!$K$4:$Q$4</c:f>
              <c:strCache>
                <c:ptCount val="7"/>
                <c:pt idx="0">
                  <c:v>2012</c:v>
                </c:pt>
                <c:pt idx="1">
                  <c:v>2013</c:v>
                </c:pt>
                <c:pt idx="2">
                  <c:v>2014</c:v>
                </c:pt>
                <c:pt idx="3">
                  <c:v>2015</c:v>
                </c:pt>
                <c:pt idx="4">
                  <c:v>2016</c:v>
                </c:pt>
                <c:pt idx="5">
                  <c:v>2017</c:v>
                </c:pt>
                <c:pt idx="6">
                  <c:v>2018</c:v>
                </c:pt>
              </c:strCache>
            </c:strRef>
          </c:cat>
          <c:val>
            <c:numRef>
              <c:f>'Graf III.26'!$K$9:$Q$9</c:f>
              <c:numCache>
                <c:formatCode>0.0</c:formatCode>
                <c:ptCount val="7"/>
                <c:pt idx="0">
                  <c:v>0.16826833515434469</c:v>
                </c:pt>
                <c:pt idx="1">
                  <c:v>-41.213985212061999</c:v>
                </c:pt>
                <c:pt idx="2">
                  <c:v>-32.572325878477088</c:v>
                </c:pt>
                <c:pt idx="3">
                  <c:v>-66.510114942284105</c:v>
                </c:pt>
                <c:pt idx="4">
                  <c:v>-99.709234107204864</c:v>
                </c:pt>
                <c:pt idx="5">
                  <c:v>-204.050152624867</c:v>
                </c:pt>
                <c:pt idx="6">
                  <c:v>-235.83965847700031</c:v>
                </c:pt>
              </c:numCache>
            </c:numRef>
          </c:val>
          <c:smooth val="0"/>
          <c:extLst>
            <c:ext xmlns:c16="http://schemas.microsoft.com/office/drawing/2014/chart" uri="{C3380CC4-5D6E-409C-BE32-E72D297353CC}">
              <c16:uniqueId val="{00000008-3536-4BAF-B2AC-8E365140F5B1}"/>
            </c:ext>
          </c:extLst>
        </c:ser>
        <c:dLbls>
          <c:showLegendKey val="0"/>
          <c:showVal val="0"/>
          <c:showCatName val="0"/>
          <c:showSerName val="0"/>
          <c:showPercent val="0"/>
          <c:showBubbleSize val="0"/>
        </c:dLbls>
        <c:marker val="1"/>
        <c:smooth val="0"/>
        <c:axId val="151015424"/>
        <c:axId val="151016960"/>
      </c:lineChart>
      <c:lineChart>
        <c:grouping val="standard"/>
        <c:varyColors val="0"/>
        <c:ser>
          <c:idx val="5"/>
          <c:order val="5"/>
          <c:tx>
            <c:strRef>
              <c:f>'Graf III.26'!$I$10</c:f>
              <c:strCache>
                <c:ptCount val="1"/>
                <c:pt idx="0">
                  <c:v>Net external debtor position of banking sector (rhs)</c:v>
                </c:pt>
              </c:strCache>
            </c:strRef>
          </c:tx>
          <c:spPr>
            <a:ln w="25400">
              <a:solidFill>
                <a:schemeClr val="tx1"/>
              </a:solidFill>
              <a:prstDash val="solid"/>
            </a:ln>
          </c:spPr>
          <c:marker>
            <c:symbol val="none"/>
          </c:marker>
          <c:cat>
            <c:strRef>
              <c:f>'Graf III.26'!$K$4:$Q$4</c:f>
              <c:strCache>
                <c:ptCount val="7"/>
                <c:pt idx="0">
                  <c:v>2012</c:v>
                </c:pt>
                <c:pt idx="1">
                  <c:v>2013</c:v>
                </c:pt>
                <c:pt idx="2">
                  <c:v>2014</c:v>
                </c:pt>
                <c:pt idx="3">
                  <c:v>2015</c:v>
                </c:pt>
                <c:pt idx="4">
                  <c:v>2016</c:v>
                </c:pt>
                <c:pt idx="5">
                  <c:v>2017</c:v>
                </c:pt>
                <c:pt idx="6">
                  <c:v>2018</c:v>
                </c:pt>
              </c:strCache>
            </c:strRef>
          </c:cat>
          <c:val>
            <c:numRef>
              <c:f>'Graf III.26'!$K$10:$Q$10</c:f>
              <c:numCache>
                <c:formatCode>0.00</c:formatCode>
                <c:ptCount val="7"/>
                <c:pt idx="0">
                  <c:v>226.631</c:v>
                </c:pt>
                <c:pt idx="1">
                  <c:v>100.986</c:v>
                </c:pt>
                <c:pt idx="2">
                  <c:v>27.681999999999999</c:v>
                </c:pt>
                <c:pt idx="3">
                  <c:v>-100.524</c:v>
                </c:pt>
                <c:pt idx="4">
                  <c:v>-372.971</c:v>
                </c:pt>
                <c:pt idx="5">
                  <c:v>-1081.665</c:v>
                </c:pt>
                <c:pt idx="6">
                  <c:v>-1077.99</c:v>
                </c:pt>
              </c:numCache>
            </c:numRef>
          </c:val>
          <c:smooth val="0"/>
          <c:extLst>
            <c:ext xmlns:c16="http://schemas.microsoft.com/office/drawing/2014/chart" uri="{C3380CC4-5D6E-409C-BE32-E72D297353CC}">
              <c16:uniqueId val="{00000009-3536-4BAF-B2AC-8E365140F5B1}"/>
            </c:ext>
          </c:extLst>
        </c:ser>
        <c:ser>
          <c:idx val="6"/>
          <c:order val="6"/>
          <c:tx>
            <c:strRef>
              <c:f>'Graf III.26'!$I$11</c:f>
              <c:strCache>
                <c:ptCount val="1"/>
                <c:pt idx="0">
                  <c:v>Deposits of domestic banks with CNB (rhs)</c:v>
                </c:pt>
              </c:strCache>
            </c:strRef>
          </c:tx>
          <c:spPr>
            <a:ln>
              <a:solidFill>
                <a:schemeClr val="accent3"/>
              </a:solidFill>
            </a:ln>
          </c:spPr>
          <c:marker>
            <c:symbol val="none"/>
          </c:marker>
          <c:cat>
            <c:strRef>
              <c:f>'Graf III.26'!$K$4:$Q$4</c:f>
              <c:strCache>
                <c:ptCount val="7"/>
                <c:pt idx="0">
                  <c:v>2012</c:v>
                </c:pt>
                <c:pt idx="1">
                  <c:v>2013</c:v>
                </c:pt>
                <c:pt idx="2">
                  <c:v>2014</c:v>
                </c:pt>
                <c:pt idx="3">
                  <c:v>2015</c:v>
                </c:pt>
                <c:pt idx="4">
                  <c:v>2016</c:v>
                </c:pt>
                <c:pt idx="5">
                  <c:v>2017</c:v>
                </c:pt>
                <c:pt idx="6">
                  <c:v>2018</c:v>
                </c:pt>
              </c:strCache>
            </c:strRef>
          </c:cat>
          <c:val>
            <c:numRef>
              <c:f>'Graf III.26'!$K$11:$Q$11</c:f>
              <c:numCache>
                <c:formatCode>0.00</c:formatCode>
                <c:ptCount val="7"/>
                <c:pt idx="0">
                  <c:v>382.62107600000002</c:v>
                </c:pt>
                <c:pt idx="1">
                  <c:v>660.90700800000002</c:v>
                </c:pt>
                <c:pt idx="2">
                  <c:v>688.41379200000006</c:v>
                </c:pt>
                <c:pt idx="3">
                  <c:v>874.52472299999999</c:v>
                </c:pt>
                <c:pt idx="4">
                  <c:v>1279.4952990000002</c:v>
                </c:pt>
                <c:pt idx="5">
                  <c:v>2292.4475689999999</c:v>
                </c:pt>
                <c:pt idx="6">
                  <c:v>2302.3465000000001</c:v>
                </c:pt>
              </c:numCache>
            </c:numRef>
          </c:val>
          <c:smooth val="0"/>
          <c:extLst>
            <c:ext xmlns:c16="http://schemas.microsoft.com/office/drawing/2014/chart" uri="{C3380CC4-5D6E-409C-BE32-E72D297353CC}">
              <c16:uniqueId val="{0000000A-3536-4BAF-B2AC-8E365140F5B1}"/>
            </c:ext>
          </c:extLst>
        </c:ser>
        <c:dLbls>
          <c:showLegendKey val="0"/>
          <c:showVal val="0"/>
          <c:showCatName val="0"/>
          <c:showSerName val="0"/>
          <c:showPercent val="0"/>
          <c:showBubbleSize val="0"/>
        </c:dLbls>
        <c:marker val="1"/>
        <c:smooth val="0"/>
        <c:axId val="151024384"/>
        <c:axId val="151018496"/>
      </c:lineChart>
      <c:catAx>
        <c:axId val="151015424"/>
        <c:scaling>
          <c:orientation val="minMax"/>
        </c:scaling>
        <c:delete val="0"/>
        <c:axPos val="b"/>
        <c:numFmt formatCode="0" sourceLinked="0"/>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151016960"/>
        <c:crosses val="autoZero"/>
        <c:auto val="1"/>
        <c:lblAlgn val="ctr"/>
        <c:lblOffset val="220"/>
        <c:tickMarkSkip val="1"/>
        <c:noMultiLvlLbl val="0"/>
      </c:catAx>
      <c:valAx>
        <c:axId val="151016960"/>
        <c:scaling>
          <c:orientation val="minMax"/>
          <c:max val="300"/>
          <c:min val="-30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151015424"/>
        <c:crosses val="autoZero"/>
        <c:crossBetween val="between"/>
        <c:majorUnit val="100"/>
      </c:valAx>
      <c:valAx>
        <c:axId val="151018496"/>
        <c:scaling>
          <c:orientation val="minMax"/>
          <c:max val="3000"/>
          <c:min val="-300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51024384"/>
        <c:crosses val="max"/>
        <c:crossBetween val="between"/>
        <c:majorUnit val="1000"/>
      </c:valAx>
      <c:catAx>
        <c:axId val="151024384"/>
        <c:scaling>
          <c:orientation val="minMax"/>
        </c:scaling>
        <c:delete val="1"/>
        <c:axPos val="b"/>
        <c:numFmt formatCode="General" sourceLinked="1"/>
        <c:majorTickMark val="out"/>
        <c:minorTickMark val="none"/>
        <c:tickLblPos val="nextTo"/>
        <c:crossAx val="151018496"/>
        <c:crosses val="autoZero"/>
        <c:auto val="1"/>
        <c:lblAlgn val="ctr"/>
        <c:lblOffset val="100"/>
        <c:noMultiLvlLbl val="0"/>
      </c:catAx>
      <c:spPr>
        <a:noFill/>
        <a:ln w="25400">
          <a:noFill/>
        </a:ln>
      </c:spPr>
    </c:plotArea>
    <c:legend>
      <c:legendPos val="b"/>
      <c:layout>
        <c:manualLayout>
          <c:xMode val="edge"/>
          <c:yMode val="edge"/>
          <c:x val="3.4965034965034965E-3"/>
          <c:y val="0.64796995203185803"/>
          <c:w val="0.99164693574142393"/>
          <c:h val="0.3434053995084355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55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barChart>
        <c:barDir val="col"/>
        <c:grouping val="stacked"/>
        <c:varyColors val="0"/>
        <c:ser>
          <c:idx val="2"/>
          <c:order val="6"/>
          <c:tx>
            <c:strRef>
              <c:f>'Graf III.3'!$Q$4</c:f>
              <c:strCache>
                <c:ptCount val="1"/>
                <c:pt idx="0">
                  <c:v>Podnikové expozice</c:v>
                </c:pt>
              </c:strCache>
            </c:strRef>
          </c:tx>
          <c:spPr>
            <a:solidFill>
              <a:srgbClr val="4880C4"/>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III.3'!$Q$5:$Q$9</c:f>
              <c:numCache>
                <c:formatCode>_(* #,##0.00_);_(* \(#,##0.00\);_(* "-"??_);_(@_)</c:formatCode>
                <c:ptCount val="5"/>
                <c:pt idx="0">
                  <c:v>1.1441718540000001</c:v>
                </c:pt>
                <c:pt idx="1">
                  <c:v>1.2317614508420001</c:v>
                </c:pt>
                <c:pt idx="2">
                  <c:v>1.320184872549</c:v>
                </c:pt>
                <c:pt idx="3">
                  <c:v>1.3618908367590001</c:v>
                </c:pt>
                <c:pt idx="4">
                  <c:v>1.4964424088749999</c:v>
                </c:pt>
              </c:numCache>
            </c:numRef>
          </c:val>
          <c:extLst>
            <c:ext xmlns:c16="http://schemas.microsoft.com/office/drawing/2014/chart" uri="{C3380CC4-5D6E-409C-BE32-E72D297353CC}">
              <c16:uniqueId val="{00000000-D2D6-4498-8C03-3C289C506159}"/>
            </c:ext>
          </c:extLst>
        </c:ser>
        <c:ser>
          <c:idx val="3"/>
          <c:order val="7"/>
          <c:tx>
            <c:strRef>
              <c:f>'Graf III.3'!$R$4</c:f>
              <c:strCache>
                <c:ptCount val="1"/>
                <c:pt idx="0">
                  <c:v>Expozice vůči retailu zajištěné nem. (mimo SME)</c:v>
                </c:pt>
              </c:strCache>
            </c:strRef>
          </c:tx>
          <c:spPr>
            <a:solidFill>
              <a:srgbClr val="E96041"/>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III.3'!$R$5:$R$9</c:f>
              <c:numCache>
                <c:formatCode>_(* #,##0.00_);_(* \(#,##0.00\);_(* "-"??_);_(@_)</c:formatCode>
                <c:ptCount val="5"/>
                <c:pt idx="0">
                  <c:v>0.74742207299999996</c:v>
                </c:pt>
                <c:pt idx="1">
                  <c:v>0.82898688340100002</c:v>
                </c:pt>
                <c:pt idx="2">
                  <c:v>0.92352485996400002</c:v>
                </c:pt>
                <c:pt idx="3">
                  <c:v>1.0347339573580001</c:v>
                </c:pt>
                <c:pt idx="4">
                  <c:v>1.1105160225769999</c:v>
                </c:pt>
              </c:numCache>
            </c:numRef>
          </c:val>
          <c:extLst>
            <c:ext xmlns:c16="http://schemas.microsoft.com/office/drawing/2014/chart" uri="{C3380CC4-5D6E-409C-BE32-E72D297353CC}">
              <c16:uniqueId val="{00000001-D2D6-4498-8C03-3C289C506159}"/>
            </c:ext>
          </c:extLst>
        </c:ser>
        <c:ser>
          <c:idx val="7"/>
          <c:order val="8"/>
          <c:tx>
            <c:strRef>
              <c:f>'Graf III.3'!$S$4</c:f>
              <c:strCache>
                <c:ptCount val="1"/>
                <c:pt idx="0">
                  <c:v>Ostatní expozice vůči retailu (mimo SME)</c:v>
                </c:pt>
              </c:strCache>
            </c:strRef>
          </c:tx>
          <c:spPr>
            <a:solidFill>
              <a:srgbClr val="00A43D"/>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III.3'!$S$5:$S$9</c:f>
              <c:numCache>
                <c:formatCode>_(* #,##0.00_);_(* \(#,##0.00\);_(* "-"??_);_(@_)</c:formatCode>
                <c:ptCount val="5"/>
                <c:pt idx="0">
                  <c:v>0.20525633600000001</c:v>
                </c:pt>
                <c:pt idx="1">
                  <c:v>0.20316057284799999</c:v>
                </c:pt>
                <c:pt idx="2">
                  <c:v>0.21757428995600001</c:v>
                </c:pt>
                <c:pt idx="3">
                  <c:v>0.26257953319999999</c:v>
                </c:pt>
                <c:pt idx="4">
                  <c:v>0.27755078912699999</c:v>
                </c:pt>
              </c:numCache>
            </c:numRef>
          </c:val>
          <c:extLst>
            <c:ext xmlns:c16="http://schemas.microsoft.com/office/drawing/2014/chart" uri="{C3380CC4-5D6E-409C-BE32-E72D297353CC}">
              <c16:uniqueId val="{00000002-D2D6-4498-8C03-3C289C506159}"/>
            </c:ext>
          </c:extLst>
        </c:ser>
        <c:ser>
          <c:idx val="8"/>
          <c:order val="9"/>
          <c:tx>
            <c:strRef>
              <c:f>'Graf III.3'!$T$4</c:f>
              <c:strCache>
                <c:ptCount val="1"/>
                <c:pt idx="0">
                  <c:v>Expozice vůči centrálním vládám a centrálním bankám</c:v>
                </c:pt>
              </c:strCache>
            </c:strRef>
          </c:tx>
          <c:spPr>
            <a:solidFill>
              <a:srgbClr val="800080"/>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III.3'!$T$5:$T$9</c:f>
              <c:numCache>
                <c:formatCode>_(* #,##0.00_);_(* \(#,##0.00\);_(* "-"??_);_(@_)</c:formatCode>
                <c:ptCount val="5"/>
                <c:pt idx="0">
                  <c:v>0.68474133599999998</c:v>
                </c:pt>
                <c:pt idx="1">
                  <c:v>0.78454592526599998</c:v>
                </c:pt>
                <c:pt idx="2">
                  <c:v>0.89738590937600005</c:v>
                </c:pt>
                <c:pt idx="3">
                  <c:v>1.245436256064</c:v>
                </c:pt>
                <c:pt idx="4">
                  <c:v>1.268818715658</c:v>
                </c:pt>
              </c:numCache>
            </c:numRef>
          </c:val>
          <c:extLst>
            <c:ext xmlns:c16="http://schemas.microsoft.com/office/drawing/2014/chart" uri="{C3380CC4-5D6E-409C-BE32-E72D297353CC}">
              <c16:uniqueId val="{00000003-D2D6-4498-8C03-3C289C506159}"/>
            </c:ext>
          </c:extLst>
        </c:ser>
        <c:ser>
          <c:idx val="9"/>
          <c:order val="10"/>
          <c:tx>
            <c:strRef>
              <c:f>'Graf III.3'!$U$4</c:f>
              <c:strCache>
                <c:ptCount val="1"/>
                <c:pt idx="0">
                  <c:v>Expozice vůči institucím</c:v>
                </c:pt>
              </c:strCache>
            </c:strRef>
          </c:tx>
          <c:spPr>
            <a:solidFill>
              <a:srgbClr val="FADE14"/>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III.3'!$U$5:$U$9</c:f>
              <c:numCache>
                <c:formatCode>_(* #,##0.00_);_(* \(#,##0.00\);_(* "-"??_);_(@_)</c:formatCode>
                <c:ptCount val="5"/>
                <c:pt idx="0">
                  <c:v>0.57658021199999998</c:v>
                </c:pt>
                <c:pt idx="1">
                  <c:v>0.514655352106</c:v>
                </c:pt>
                <c:pt idx="2">
                  <c:v>0.58418680141599999</c:v>
                </c:pt>
                <c:pt idx="3">
                  <c:v>0.73977054796099995</c:v>
                </c:pt>
                <c:pt idx="4">
                  <c:v>0.89804627493200007</c:v>
                </c:pt>
              </c:numCache>
            </c:numRef>
          </c:val>
          <c:extLst>
            <c:ext xmlns:c16="http://schemas.microsoft.com/office/drawing/2014/chart" uri="{C3380CC4-5D6E-409C-BE32-E72D297353CC}">
              <c16:uniqueId val="{00000004-D2D6-4498-8C03-3C289C506159}"/>
            </c:ext>
          </c:extLst>
        </c:ser>
        <c:ser>
          <c:idx val="10"/>
          <c:order val="11"/>
          <c:tx>
            <c:strRef>
              <c:f>'Graf III.3'!$V$4</c:f>
              <c:strCache>
                <c:ptCount val="1"/>
                <c:pt idx="0">
                  <c:v>Ostatní expozice</c:v>
                </c:pt>
              </c:strCache>
            </c:strRef>
          </c:tx>
          <c:spPr>
            <a:solidFill>
              <a:schemeClr val="tx1"/>
            </a:solidFill>
          </c:spPr>
          <c:invertIfNegative val="0"/>
          <c:cat>
            <c:numRef>
              <c:f>'Graf III.3'!$J$5:$J$9</c:f>
              <c:numCache>
                <c:formatCode>m/d/yyyy</c:formatCode>
                <c:ptCount val="5"/>
                <c:pt idx="0">
                  <c:v>42004</c:v>
                </c:pt>
                <c:pt idx="1">
                  <c:v>42369</c:v>
                </c:pt>
                <c:pt idx="2">
                  <c:v>42735</c:v>
                </c:pt>
                <c:pt idx="3">
                  <c:v>43100</c:v>
                </c:pt>
                <c:pt idx="4">
                  <c:v>43465</c:v>
                </c:pt>
              </c:numCache>
            </c:numRef>
          </c:cat>
          <c:val>
            <c:numRef>
              <c:f>'Graf III.3'!$V$5:$V$9</c:f>
              <c:numCache>
                <c:formatCode>_(* #,##0.00_);_(* \(#,##0.00\);_(* "-"??_);_(@_)</c:formatCode>
                <c:ptCount val="5"/>
                <c:pt idx="0">
                  <c:v>0.10788308699999938</c:v>
                </c:pt>
                <c:pt idx="1">
                  <c:v>0.11302532599899928</c:v>
                </c:pt>
                <c:pt idx="2">
                  <c:v>0.12638284384100018</c:v>
                </c:pt>
                <c:pt idx="3">
                  <c:v>0.12255688842399959</c:v>
                </c:pt>
                <c:pt idx="4">
                  <c:v>0.12729226051500042</c:v>
                </c:pt>
              </c:numCache>
            </c:numRef>
          </c:val>
          <c:extLst>
            <c:ext xmlns:c16="http://schemas.microsoft.com/office/drawing/2014/chart" uri="{C3380CC4-5D6E-409C-BE32-E72D297353CC}">
              <c16:uniqueId val="{00000005-D2D6-4498-8C03-3C289C506159}"/>
            </c:ext>
          </c:extLst>
        </c:ser>
        <c:dLbls>
          <c:showLegendKey val="0"/>
          <c:showVal val="0"/>
          <c:showCatName val="0"/>
          <c:showSerName val="0"/>
          <c:showPercent val="0"/>
          <c:showBubbleSize val="0"/>
        </c:dLbls>
        <c:gapWidth val="49"/>
        <c:overlap val="100"/>
        <c:axId val="140047872"/>
        <c:axId val="140046336"/>
      </c:barChart>
      <c:lineChart>
        <c:grouping val="standard"/>
        <c:varyColors val="0"/>
        <c:ser>
          <c:idx val="12"/>
          <c:order val="0"/>
          <c:tx>
            <c:strRef>
              <c:f>'Graf III.3'!$W$4</c:f>
              <c:strCache>
                <c:ptCount val="1"/>
              </c:strCache>
            </c:strRef>
          </c:tx>
          <c:spPr>
            <a:ln w="38100">
              <a:solidFill>
                <a:schemeClr val="tx1"/>
              </a:solidFill>
            </a:ln>
          </c:spPr>
          <c:marker>
            <c:spPr>
              <a:noFill/>
              <a:ln>
                <a:noFill/>
              </a:ln>
            </c:spPr>
          </c:marker>
          <c:cat>
            <c:numRef>
              <c:f>'Graf III.3'!$J$5:$J$9</c:f>
              <c:numCache>
                <c:formatCode>m/d/yyyy</c:formatCode>
                <c:ptCount val="5"/>
                <c:pt idx="0">
                  <c:v>42004</c:v>
                </c:pt>
                <c:pt idx="1">
                  <c:v>42369</c:v>
                </c:pt>
                <c:pt idx="2">
                  <c:v>42735</c:v>
                </c:pt>
                <c:pt idx="3">
                  <c:v>43100</c:v>
                </c:pt>
                <c:pt idx="4">
                  <c:v>43465</c:v>
                </c:pt>
              </c:numCache>
            </c:numRef>
          </c:cat>
          <c:val>
            <c:numRef>
              <c:f>'Graf III.3'!$W$5:$W$9</c:f>
              <c:numCache>
                <c:formatCode>_(* #,##0.00_);_(* \(#,##0.00\);_(* "-"??_);_(@_)</c:formatCode>
                <c:ptCount val="5"/>
                <c:pt idx="0">
                  <c:v>27.677902415921828</c:v>
                </c:pt>
                <c:pt idx="1">
                  <c:v>26.749280871762043</c:v>
                </c:pt>
                <c:pt idx="2">
                  <c:v>25.26144953467675</c:v>
                </c:pt>
                <c:pt idx="3">
                  <c:v>22.914839785910772</c:v>
                </c:pt>
                <c:pt idx="4">
                  <c:v>21.513865596426758</c:v>
                </c:pt>
              </c:numCache>
            </c:numRef>
          </c:val>
          <c:smooth val="0"/>
          <c:extLst>
            <c:ext xmlns:c16="http://schemas.microsoft.com/office/drawing/2014/chart" uri="{C3380CC4-5D6E-409C-BE32-E72D297353CC}">
              <c16:uniqueId val="{00000010-4A91-4F97-AFD5-3E1C18B671DE}"/>
            </c:ext>
          </c:extLst>
        </c:ser>
        <c:ser>
          <c:idx val="0"/>
          <c:order val="1"/>
          <c:tx>
            <c:strRef>
              <c:f>'Graf III.3'!$K$4</c:f>
              <c:strCache>
                <c:ptCount val="1"/>
                <c:pt idx="0">
                  <c:v>Rizikové váhy - podnikové expozice (v %)</c:v>
                </c:pt>
              </c:strCache>
            </c:strRef>
          </c:tx>
          <c:spPr>
            <a:ln w="22225">
              <a:solidFill>
                <a:srgbClr val="4880C4"/>
              </a:solidFill>
              <a:prstDash val="solid"/>
            </a:ln>
          </c:spPr>
          <c:marker>
            <c:symbol val="circle"/>
            <c:size val="6"/>
            <c:spPr>
              <a:solidFill>
                <a:srgbClr val="4880C4"/>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III.3'!$K$5:$K$9</c:f>
              <c:numCache>
                <c:formatCode>_(* #,##0.00_);_(* \(#,##0.00\);_(* "-"??_);_(@_)</c:formatCode>
                <c:ptCount val="5"/>
                <c:pt idx="0">
                  <c:v>64.203371148474346</c:v>
                </c:pt>
                <c:pt idx="1">
                  <c:v>64.170105690082096</c:v>
                </c:pt>
                <c:pt idx="2">
                  <c:v>64.412310788270901</c:v>
                </c:pt>
                <c:pt idx="3">
                  <c:v>59.961365420399474</c:v>
                </c:pt>
                <c:pt idx="4">
                  <c:v>58.424240154305217</c:v>
                </c:pt>
              </c:numCache>
            </c:numRef>
          </c:val>
          <c:smooth val="0"/>
          <c:extLst>
            <c:ext xmlns:c16="http://schemas.microsoft.com/office/drawing/2014/chart" uri="{C3380CC4-5D6E-409C-BE32-E72D297353CC}">
              <c16:uniqueId val="{00000006-D2D6-4498-8C03-3C289C506159}"/>
            </c:ext>
          </c:extLst>
        </c:ser>
        <c:ser>
          <c:idx val="1"/>
          <c:order val="2"/>
          <c:tx>
            <c:strRef>
              <c:f>'Graf III.3'!$L$4</c:f>
              <c:strCache>
                <c:ptCount val="1"/>
                <c:pt idx="0">
                  <c:v>Rizikové váhy - Expozice vůči retailu zajištěné nem. (v %)</c:v>
                </c:pt>
              </c:strCache>
            </c:strRef>
          </c:tx>
          <c:spPr>
            <a:ln>
              <a:solidFill>
                <a:schemeClr val="accent2"/>
              </a:solidFill>
            </a:ln>
          </c:spPr>
          <c:marker>
            <c:symbol val="circle"/>
            <c:size val="6"/>
            <c:spPr>
              <a:solidFill>
                <a:srgbClr val="FF0000"/>
              </a:solidFill>
              <a:ln w="12700">
                <a:solidFill>
                  <a:schemeClr val="tx1"/>
                </a:solidFill>
                <a:prstDash val="solid"/>
              </a:ln>
            </c:spPr>
          </c:marker>
          <c:dPt>
            <c:idx val="0"/>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F-4A91-4F97-AFD5-3E1C18B671DE}"/>
              </c:ext>
            </c:extLst>
          </c:dPt>
          <c:dPt>
            <c:idx val="1"/>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E-4A91-4F97-AFD5-3E1C18B671DE}"/>
              </c:ext>
            </c:extLst>
          </c:dPt>
          <c:dPt>
            <c:idx val="2"/>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D-4A91-4F97-AFD5-3E1C18B671DE}"/>
              </c:ext>
            </c:extLst>
          </c:dPt>
          <c:dPt>
            <c:idx val="3"/>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7-D2D6-4498-8C03-3C289C506159}"/>
              </c:ext>
            </c:extLst>
          </c:dPt>
          <c:dPt>
            <c:idx val="4"/>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8-D2D6-4498-8C03-3C289C506159}"/>
              </c:ext>
            </c:extLst>
          </c:dPt>
          <c:dPt>
            <c:idx val="6"/>
            <c:marker>
              <c:spPr>
                <a:solidFill>
                  <a:srgbClr val="FF0000"/>
                </a:solidFill>
                <a:ln w="12700">
                  <a:solidFill>
                    <a:schemeClr val="tx1"/>
                  </a:solidFill>
                </a:ln>
              </c:spPr>
            </c:marker>
            <c:bubble3D val="0"/>
            <c:extLst>
              <c:ext xmlns:c16="http://schemas.microsoft.com/office/drawing/2014/chart" uri="{C3380CC4-5D6E-409C-BE32-E72D297353CC}">
                <c16:uniqueId val="{00000009-D2D6-4498-8C03-3C289C506159}"/>
              </c:ext>
            </c:extLst>
          </c:dPt>
          <c:dPt>
            <c:idx val="7"/>
            <c:bubble3D val="0"/>
            <c:extLst>
              <c:ext xmlns:c16="http://schemas.microsoft.com/office/drawing/2014/chart" uri="{C3380CC4-5D6E-409C-BE32-E72D297353CC}">
                <c16:uniqueId val="{0000000A-D2D6-4498-8C03-3C289C506159}"/>
              </c:ext>
            </c:extLst>
          </c:dPt>
          <c:dPt>
            <c:idx val="8"/>
            <c:bubble3D val="0"/>
            <c:extLst>
              <c:ext xmlns:c16="http://schemas.microsoft.com/office/drawing/2014/chart" uri="{C3380CC4-5D6E-409C-BE32-E72D297353CC}">
                <c16:uniqueId val="{0000000B-D2D6-4498-8C03-3C289C506159}"/>
              </c:ext>
            </c:extLst>
          </c:dPt>
          <c:dPt>
            <c:idx val="9"/>
            <c:bubble3D val="0"/>
            <c:extLst>
              <c:ext xmlns:c16="http://schemas.microsoft.com/office/drawing/2014/chart" uri="{C3380CC4-5D6E-409C-BE32-E72D297353CC}">
                <c16:uniqueId val="{0000000C-D2D6-4498-8C03-3C289C506159}"/>
              </c:ext>
            </c:extLst>
          </c:dPt>
          <c:dPt>
            <c:idx val="10"/>
            <c:bubble3D val="0"/>
            <c:extLst>
              <c:ext xmlns:c16="http://schemas.microsoft.com/office/drawing/2014/chart" uri="{C3380CC4-5D6E-409C-BE32-E72D297353CC}">
                <c16:uniqueId val="{0000000D-D2D6-4498-8C03-3C289C506159}"/>
              </c:ext>
            </c:extLst>
          </c:dPt>
          <c:dPt>
            <c:idx val="11"/>
            <c:bubble3D val="0"/>
            <c:extLst>
              <c:ext xmlns:c16="http://schemas.microsoft.com/office/drawing/2014/chart" uri="{C3380CC4-5D6E-409C-BE32-E72D297353CC}">
                <c16:uniqueId val="{0000000E-D2D6-4498-8C03-3C289C506159}"/>
              </c:ext>
            </c:extLst>
          </c:dPt>
          <c:dPt>
            <c:idx val="12"/>
            <c:bubble3D val="0"/>
            <c:extLst>
              <c:ext xmlns:c16="http://schemas.microsoft.com/office/drawing/2014/chart" uri="{C3380CC4-5D6E-409C-BE32-E72D297353CC}">
                <c16:uniqueId val="{0000000F-D2D6-4498-8C03-3C289C506159}"/>
              </c:ext>
            </c:extLst>
          </c:dPt>
          <c:dPt>
            <c:idx val="13"/>
            <c:bubble3D val="0"/>
            <c:extLst>
              <c:ext xmlns:c16="http://schemas.microsoft.com/office/drawing/2014/chart" uri="{C3380CC4-5D6E-409C-BE32-E72D297353CC}">
                <c16:uniqueId val="{00000010-D2D6-4498-8C03-3C289C506159}"/>
              </c:ext>
            </c:extLst>
          </c:dPt>
          <c:dPt>
            <c:idx val="14"/>
            <c:bubble3D val="0"/>
            <c:extLst>
              <c:ext xmlns:c16="http://schemas.microsoft.com/office/drawing/2014/chart" uri="{C3380CC4-5D6E-409C-BE32-E72D297353CC}">
                <c16:uniqueId val="{00000011-D2D6-4498-8C03-3C289C506159}"/>
              </c:ext>
            </c:extLst>
          </c:dPt>
          <c:dPt>
            <c:idx val="15"/>
            <c:bubble3D val="0"/>
            <c:extLst>
              <c:ext xmlns:c16="http://schemas.microsoft.com/office/drawing/2014/chart" uri="{C3380CC4-5D6E-409C-BE32-E72D297353CC}">
                <c16:uniqueId val="{00000012-D2D6-4498-8C03-3C289C506159}"/>
              </c:ext>
            </c:extLst>
          </c:dPt>
          <c:cat>
            <c:numRef>
              <c:f>'Graf III.3'!$J$5:$J$9</c:f>
              <c:numCache>
                <c:formatCode>m/d/yyyy</c:formatCode>
                <c:ptCount val="5"/>
                <c:pt idx="0">
                  <c:v>42004</c:v>
                </c:pt>
                <c:pt idx="1">
                  <c:v>42369</c:v>
                </c:pt>
                <c:pt idx="2">
                  <c:v>42735</c:v>
                </c:pt>
                <c:pt idx="3">
                  <c:v>43100</c:v>
                </c:pt>
                <c:pt idx="4">
                  <c:v>43465</c:v>
                </c:pt>
              </c:numCache>
            </c:numRef>
          </c:cat>
          <c:val>
            <c:numRef>
              <c:f>'Graf III.3'!$L$5:$L$9</c:f>
              <c:numCache>
                <c:formatCode>_(* #,##0.00_);_(* \(#,##0.00\);_(* "-"??_);_(@_)</c:formatCode>
                <c:ptCount val="5"/>
                <c:pt idx="0">
                  <c:v>27.677902415921828</c:v>
                </c:pt>
                <c:pt idx="1">
                  <c:v>26.749280871762043</c:v>
                </c:pt>
                <c:pt idx="2">
                  <c:v>25.26144953467675</c:v>
                </c:pt>
                <c:pt idx="3">
                  <c:v>22.914839785910772</c:v>
                </c:pt>
                <c:pt idx="4">
                  <c:v>21.513865596426758</c:v>
                </c:pt>
              </c:numCache>
            </c:numRef>
          </c:val>
          <c:smooth val="0"/>
          <c:extLst>
            <c:ext xmlns:c16="http://schemas.microsoft.com/office/drawing/2014/chart" uri="{C3380CC4-5D6E-409C-BE32-E72D297353CC}">
              <c16:uniqueId val="{00000013-D2D6-4498-8C03-3C289C506159}"/>
            </c:ext>
          </c:extLst>
        </c:ser>
        <c:ser>
          <c:idx val="4"/>
          <c:order val="3"/>
          <c:tx>
            <c:strRef>
              <c:f>'Graf III.3'!$M$4</c:f>
              <c:strCache>
                <c:ptCount val="1"/>
                <c:pt idx="0">
                  <c:v>Rizikové váhy - spotřebitelské úvěry a ostatní expozice vůči retailu (v %)</c:v>
                </c:pt>
              </c:strCache>
            </c:strRef>
          </c:tx>
          <c:spPr>
            <a:ln w="22225">
              <a:solidFill>
                <a:srgbClr val="00A43D"/>
              </a:solidFill>
              <a:prstDash val="solid"/>
            </a:ln>
          </c:spPr>
          <c:marker>
            <c:symbol val="circle"/>
            <c:size val="6"/>
            <c:spPr>
              <a:solidFill>
                <a:srgbClr val="00A43D"/>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III.3'!$M$5:$M$9</c:f>
              <c:numCache>
                <c:formatCode>_(* #,##0.00_);_(* \(#,##0.00\);_(* "-"??_);_(@_)</c:formatCode>
                <c:ptCount val="5"/>
                <c:pt idx="0">
                  <c:v>50.562935606528612</c:v>
                </c:pt>
                <c:pt idx="1">
                  <c:v>54.516907976463379</c:v>
                </c:pt>
                <c:pt idx="2">
                  <c:v>53.719737668746006</c:v>
                </c:pt>
                <c:pt idx="3">
                  <c:v>48.641303753753498</c:v>
                </c:pt>
                <c:pt idx="4">
                  <c:v>47.361300026011158</c:v>
                </c:pt>
              </c:numCache>
            </c:numRef>
          </c:val>
          <c:smooth val="0"/>
          <c:extLst>
            <c:ext xmlns:c16="http://schemas.microsoft.com/office/drawing/2014/chart" uri="{C3380CC4-5D6E-409C-BE32-E72D297353CC}">
              <c16:uniqueId val="{00000014-D2D6-4498-8C03-3C289C506159}"/>
            </c:ext>
          </c:extLst>
        </c:ser>
        <c:ser>
          <c:idx val="5"/>
          <c:order val="4"/>
          <c:tx>
            <c:strRef>
              <c:f>'Graf III.3'!$N$4</c:f>
              <c:strCache>
                <c:ptCount val="1"/>
                <c:pt idx="0">
                  <c:v>Rizikové váhy - vlády (v %)</c:v>
                </c:pt>
              </c:strCache>
            </c:strRef>
          </c:tx>
          <c:spPr>
            <a:ln w="22225">
              <a:solidFill>
                <a:srgbClr val="800080"/>
              </a:solidFill>
              <a:prstDash val="solid"/>
            </a:ln>
          </c:spPr>
          <c:marker>
            <c:symbol val="circle"/>
            <c:size val="6"/>
            <c:spPr>
              <a:solidFill>
                <a:srgbClr val="800080"/>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III.3'!$N$5:$N$9</c:f>
              <c:numCache>
                <c:formatCode>_(* #,##0.00_);_(* \(#,##0.00\);_(* "-"??_);_(@_)</c:formatCode>
                <c:ptCount val="5"/>
                <c:pt idx="0">
                  <c:v>2.8739754656786194</c:v>
                </c:pt>
                <c:pt idx="1">
                  <c:v>3.1359306055484799</c:v>
                </c:pt>
                <c:pt idx="2">
                  <c:v>3.3257227351332617</c:v>
                </c:pt>
                <c:pt idx="3">
                  <c:v>2.3563453492791155</c:v>
                </c:pt>
                <c:pt idx="4">
                  <c:v>2.4302386277466779</c:v>
                </c:pt>
              </c:numCache>
            </c:numRef>
          </c:val>
          <c:smooth val="0"/>
          <c:extLst>
            <c:ext xmlns:c16="http://schemas.microsoft.com/office/drawing/2014/chart" uri="{C3380CC4-5D6E-409C-BE32-E72D297353CC}">
              <c16:uniqueId val="{00000015-D2D6-4498-8C03-3C289C506159}"/>
            </c:ext>
          </c:extLst>
        </c:ser>
        <c:ser>
          <c:idx val="6"/>
          <c:order val="5"/>
          <c:tx>
            <c:strRef>
              <c:f>'Graf III.3'!$O$4</c:f>
              <c:strCache>
                <c:ptCount val="1"/>
                <c:pt idx="0">
                  <c:v>Rizikové váhy - Instituce (v %)</c:v>
                </c:pt>
              </c:strCache>
            </c:strRef>
          </c:tx>
          <c:spPr>
            <a:ln w="22225">
              <a:solidFill>
                <a:srgbClr val="FADE14"/>
              </a:solidFill>
              <a:prstDash val="solid"/>
            </a:ln>
          </c:spPr>
          <c:marker>
            <c:symbol val="circle"/>
            <c:size val="6"/>
            <c:spPr>
              <a:solidFill>
                <a:srgbClr val="FADE14"/>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III.3'!$O$5:$O$9</c:f>
              <c:numCache>
                <c:formatCode>_(* #,##0.00_);_(* \(#,##0.00\);_(* "-"??_);_(@_)</c:formatCode>
                <c:ptCount val="5"/>
                <c:pt idx="0">
                  <c:v>25.643563189088425</c:v>
                </c:pt>
                <c:pt idx="1">
                  <c:v>24.876770622921768</c:v>
                </c:pt>
                <c:pt idx="2">
                  <c:v>21.127918633531031</c:v>
                </c:pt>
                <c:pt idx="3">
                  <c:v>16.784649232013766</c:v>
                </c:pt>
                <c:pt idx="4">
                  <c:v>13.655916961994638</c:v>
                </c:pt>
              </c:numCache>
            </c:numRef>
          </c:val>
          <c:smooth val="0"/>
          <c:extLst>
            <c:ext xmlns:c16="http://schemas.microsoft.com/office/drawing/2014/chart" uri="{C3380CC4-5D6E-409C-BE32-E72D297353CC}">
              <c16:uniqueId val="{00000016-D2D6-4498-8C03-3C289C506159}"/>
            </c:ext>
          </c:extLst>
        </c:ser>
        <c:ser>
          <c:idx val="11"/>
          <c:order val="12"/>
          <c:tx>
            <c:strRef>
              <c:f>'Graf III.3'!$P$4</c:f>
              <c:strCache>
                <c:ptCount val="1"/>
                <c:pt idx="0">
                  <c:v>IRB celkem</c:v>
                </c:pt>
              </c:strCache>
            </c:strRef>
          </c:tx>
          <c:spPr>
            <a:ln w="22225">
              <a:solidFill>
                <a:schemeClr val="tx1">
                  <a:lumMod val="50000"/>
                  <a:lumOff val="50000"/>
                </a:schemeClr>
              </a:solidFill>
            </a:ln>
          </c:spPr>
          <c:marker>
            <c:symbol val="circle"/>
            <c:size val="6"/>
            <c:spPr>
              <a:solidFill>
                <a:schemeClr val="tx1">
                  <a:lumMod val="50000"/>
                  <a:lumOff val="50000"/>
                </a:schemeClr>
              </a:solidFill>
              <a:ln w="15875">
                <a:noFill/>
              </a:ln>
            </c:spPr>
          </c:marker>
          <c:dPt>
            <c:idx val="3"/>
            <c:marker>
              <c:spPr>
                <a:solidFill>
                  <a:schemeClr val="tx1">
                    <a:lumMod val="50000"/>
                    <a:lumOff val="50000"/>
                  </a:schemeClr>
                </a:solidFill>
                <a:ln w="12700">
                  <a:solidFill>
                    <a:schemeClr val="tx1"/>
                  </a:solidFill>
                </a:ln>
              </c:spPr>
            </c:marker>
            <c:bubble3D val="0"/>
            <c:extLst>
              <c:ext xmlns:c16="http://schemas.microsoft.com/office/drawing/2014/chart" uri="{C3380CC4-5D6E-409C-BE32-E72D297353CC}">
                <c16:uniqueId val="{00000010-4B1A-424B-AA29-87FF44EE3D67}"/>
              </c:ext>
            </c:extLst>
          </c:dPt>
          <c:dPt>
            <c:idx val="4"/>
            <c:marker>
              <c:spPr>
                <a:solidFill>
                  <a:schemeClr val="tx1">
                    <a:lumMod val="50000"/>
                    <a:lumOff val="50000"/>
                  </a:schemeClr>
                </a:solidFill>
                <a:ln w="12700">
                  <a:solidFill>
                    <a:schemeClr val="tx1"/>
                  </a:solidFill>
                </a:ln>
              </c:spPr>
            </c:marker>
            <c:bubble3D val="0"/>
            <c:extLst>
              <c:ext xmlns:c16="http://schemas.microsoft.com/office/drawing/2014/chart" uri="{C3380CC4-5D6E-409C-BE32-E72D297353CC}">
                <c16:uniqueId val="{0000000C-A8FA-4230-90D7-1E19B661A4B2}"/>
              </c:ext>
            </c:extLst>
          </c:dPt>
          <c:cat>
            <c:numRef>
              <c:f>'Graf III.3'!$J$5:$J$9</c:f>
              <c:numCache>
                <c:formatCode>m/d/yyyy</c:formatCode>
                <c:ptCount val="5"/>
                <c:pt idx="0">
                  <c:v>42004</c:v>
                </c:pt>
                <c:pt idx="1">
                  <c:v>42369</c:v>
                </c:pt>
                <c:pt idx="2">
                  <c:v>42735</c:v>
                </c:pt>
                <c:pt idx="3">
                  <c:v>43100</c:v>
                </c:pt>
                <c:pt idx="4">
                  <c:v>43465</c:v>
                </c:pt>
              </c:numCache>
            </c:numRef>
          </c:cat>
          <c:val>
            <c:numRef>
              <c:f>'Graf III.3'!$P$5:$P$9</c:f>
              <c:numCache>
                <c:formatCode>_(* #,##0.00_);_(* \(#,##0.00\);_(* "-"??_);_(@_)</c:formatCode>
                <c:ptCount val="5"/>
                <c:pt idx="0">
                  <c:v>36.383667256040106</c:v>
                </c:pt>
                <c:pt idx="1">
                  <c:v>36.097467209015633</c:v>
                </c:pt>
                <c:pt idx="2">
                  <c:v>34.72912028562471</c:v>
                </c:pt>
                <c:pt idx="3">
                  <c:v>29.3669938210267</c:v>
                </c:pt>
                <c:pt idx="4">
                  <c:v>28.285974335004127</c:v>
                </c:pt>
              </c:numCache>
            </c:numRef>
          </c:val>
          <c:smooth val="0"/>
          <c:extLst>
            <c:ext xmlns:c16="http://schemas.microsoft.com/office/drawing/2014/chart" uri="{C3380CC4-5D6E-409C-BE32-E72D297353CC}">
              <c16:uniqueId val="{00000017-D2D6-4498-8C03-3C289C506159}"/>
            </c:ext>
          </c:extLst>
        </c:ser>
        <c:dLbls>
          <c:showLegendKey val="0"/>
          <c:showVal val="0"/>
          <c:showCatName val="0"/>
          <c:showSerName val="0"/>
          <c:showPercent val="0"/>
          <c:showBubbleSize val="0"/>
        </c:dLbls>
        <c:marker val="1"/>
        <c:smooth val="0"/>
        <c:axId val="140034816"/>
        <c:axId val="140036352"/>
      </c:lineChart>
      <c:dateAx>
        <c:axId val="140034816"/>
        <c:scaling>
          <c:orientation val="minMax"/>
          <c:max val="43405"/>
          <c:min val="41640"/>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0036352"/>
        <c:crosses val="autoZero"/>
        <c:auto val="1"/>
        <c:lblOffset val="100"/>
        <c:baseTimeUnit val="years"/>
      </c:dateAx>
      <c:valAx>
        <c:axId val="140036352"/>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034816"/>
        <c:crosses val="autoZero"/>
        <c:crossBetween val="between"/>
      </c:valAx>
      <c:valAx>
        <c:axId val="140046336"/>
        <c:scaling>
          <c:orientation val="minMax"/>
          <c:max val="7"/>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047872"/>
        <c:crosses val="max"/>
        <c:crossBetween val="between"/>
      </c:valAx>
      <c:dateAx>
        <c:axId val="140047872"/>
        <c:scaling>
          <c:orientation val="minMax"/>
        </c:scaling>
        <c:delete val="1"/>
        <c:axPos val="b"/>
        <c:numFmt formatCode="m/d/yyyy" sourceLinked="1"/>
        <c:majorTickMark val="out"/>
        <c:minorTickMark val="none"/>
        <c:tickLblPos val="nextTo"/>
        <c:crossAx val="140046336"/>
        <c:crosses val="autoZero"/>
        <c:auto val="1"/>
        <c:lblOffset val="100"/>
        <c:baseTimeUnit val="years"/>
      </c:dateAx>
      <c:spPr>
        <a:noFill/>
        <a:ln w="25400">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4.1840923161530583E-2"/>
          <c:y val="0.68531327986853097"/>
          <c:w val="0.92028008293007801"/>
          <c:h val="0.3146867201314690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82517482517484E-2"/>
          <c:y val="1.632934777241981E-2"/>
          <c:w val="0.9825174825174825"/>
          <c:h val="0.66950325866921212"/>
        </c:manualLayout>
      </c:layout>
      <c:barChart>
        <c:barDir val="col"/>
        <c:grouping val="stacked"/>
        <c:varyColors val="0"/>
        <c:ser>
          <c:idx val="2"/>
          <c:order val="6"/>
          <c:tx>
            <c:strRef>
              <c:f>'Graf III.3'!$Q$3</c:f>
              <c:strCache>
                <c:ptCount val="1"/>
                <c:pt idx="0">
                  <c:v>Corporate exposures</c:v>
                </c:pt>
              </c:strCache>
            </c:strRef>
          </c:tx>
          <c:spPr>
            <a:solidFill>
              <a:srgbClr val="4880C4"/>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III.3'!$Q$5:$Q$9</c:f>
              <c:numCache>
                <c:formatCode>_(* #,##0.00_);_(* \(#,##0.00\);_(* "-"??_);_(@_)</c:formatCode>
                <c:ptCount val="5"/>
                <c:pt idx="0">
                  <c:v>1.1441718540000001</c:v>
                </c:pt>
                <c:pt idx="1">
                  <c:v>1.2317614508420001</c:v>
                </c:pt>
                <c:pt idx="2">
                  <c:v>1.320184872549</c:v>
                </c:pt>
                <c:pt idx="3">
                  <c:v>1.3618908367590001</c:v>
                </c:pt>
                <c:pt idx="4">
                  <c:v>1.4964424088749999</c:v>
                </c:pt>
              </c:numCache>
            </c:numRef>
          </c:val>
          <c:extLst>
            <c:ext xmlns:c16="http://schemas.microsoft.com/office/drawing/2014/chart" uri="{C3380CC4-5D6E-409C-BE32-E72D297353CC}">
              <c16:uniqueId val="{00000000-2623-4CC3-B4AE-7F67FDACD882}"/>
            </c:ext>
          </c:extLst>
        </c:ser>
        <c:ser>
          <c:idx val="3"/>
          <c:order val="7"/>
          <c:tx>
            <c:strRef>
              <c:f>'Graf III.3'!$R$3</c:f>
              <c:strCache>
                <c:ptCount val="1"/>
                <c:pt idx="0">
                  <c:v>Retail exposures secured by property (non-SME)</c:v>
                </c:pt>
              </c:strCache>
            </c:strRef>
          </c:tx>
          <c:spPr>
            <a:solidFill>
              <a:srgbClr val="E96041"/>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III.3'!$R$5:$R$9</c:f>
              <c:numCache>
                <c:formatCode>_(* #,##0.00_);_(* \(#,##0.00\);_(* "-"??_);_(@_)</c:formatCode>
                <c:ptCount val="5"/>
                <c:pt idx="0">
                  <c:v>0.74742207299999996</c:v>
                </c:pt>
                <c:pt idx="1">
                  <c:v>0.82898688340100002</c:v>
                </c:pt>
                <c:pt idx="2">
                  <c:v>0.92352485996400002</c:v>
                </c:pt>
                <c:pt idx="3">
                  <c:v>1.0347339573580001</c:v>
                </c:pt>
                <c:pt idx="4">
                  <c:v>1.1105160225769999</c:v>
                </c:pt>
              </c:numCache>
            </c:numRef>
          </c:val>
          <c:extLst>
            <c:ext xmlns:c16="http://schemas.microsoft.com/office/drawing/2014/chart" uri="{C3380CC4-5D6E-409C-BE32-E72D297353CC}">
              <c16:uniqueId val="{00000001-2623-4CC3-B4AE-7F67FDACD882}"/>
            </c:ext>
          </c:extLst>
        </c:ser>
        <c:ser>
          <c:idx val="7"/>
          <c:order val="8"/>
          <c:tx>
            <c:strRef>
              <c:f>'Graf III.3'!$S$3</c:f>
              <c:strCache>
                <c:ptCount val="1"/>
                <c:pt idx="0">
                  <c:v>Other retail exposures (non-SME)</c:v>
                </c:pt>
              </c:strCache>
            </c:strRef>
          </c:tx>
          <c:spPr>
            <a:solidFill>
              <a:srgbClr val="00A43D"/>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III.3'!$S$5:$S$9</c:f>
              <c:numCache>
                <c:formatCode>_(* #,##0.00_);_(* \(#,##0.00\);_(* "-"??_);_(@_)</c:formatCode>
                <c:ptCount val="5"/>
                <c:pt idx="0">
                  <c:v>0.20525633600000001</c:v>
                </c:pt>
                <c:pt idx="1">
                  <c:v>0.20316057284799999</c:v>
                </c:pt>
                <c:pt idx="2">
                  <c:v>0.21757428995600001</c:v>
                </c:pt>
                <c:pt idx="3">
                  <c:v>0.26257953319999999</c:v>
                </c:pt>
                <c:pt idx="4">
                  <c:v>0.27755078912699999</c:v>
                </c:pt>
              </c:numCache>
            </c:numRef>
          </c:val>
          <c:extLst>
            <c:ext xmlns:c16="http://schemas.microsoft.com/office/drawing/2014/chart" uri="{C3380CC4-5D6E-409C-BE32-E72D297353CC}">
              <c16:uniqueId val="{00000002-2623-4CC3-B4AE-7F67FDACD882}"/>
            </c:ext>
          </c:extLst>
        </c:ser>
        <c:ser>
          <c:idx val="8"/>
          <c:order val="9"/>
          <c:tx>
            <c:strRef>
              <c:f>'Graf III.3'!$T$3</c:f>
              <c:strCache>
                <c:ptCount val="1"/>
                <c:pt idx="0">
                  <c:v>Exposures to central governments and central banks</c:v>
                </c:pt>
              </c:strCache>
            </c:strRef>
          </c:tx>
          <c:spPr>
            <a:solidFill>
              <a:srgbClr val="800080"/>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III.3'!$T$5:$T$9</c:f>
              <c:numCache>
                <c:formatCode>_(* #,##0.00_);_(* \(#,##0.00\);_(* "-"??_);_(@_)</c:formatCode>
                <c:ptCount val="5"/>
                <c:pt idx="0">
                  <c:v>0.68474133599999998</c:v>
                </c:pt>
                <c:pt idx="1">
                  <c:v>0.78454592526599998</c:v>
                </c:pt>
                <c:pt idx="2">
                  <c:v>0.89738590937600005</c:v>
                </c:pt>
                <c:pt idx="3">
                  <c:v>1.245436256064</c:v>
                </c:pt>
                <c:pt idx="4">
                  <c:v>1.268818715658</c:v>
                </c:pt>
              </c:numCache>
            </c:numRef>
          </c:val>
          <c:extLst>
            <c:ext xmlns:c16="http://schemas.microsoft.com/office/drawing/2014/chart" uri="{C3380CC4-5D6E-409C-BE32-E72D297353CC}">
              <c16:uniqueId val="{00000003-2623-4CC3-B4AE-7F67FDACD882}"/>
            </c:ext>
          </c:extLst>
        </c:ser>
        <c:ser>
          <c:idx val="9"/>
          <c:order val="10"/>
          <c:tx>
            <c:strRef>
              <c:f>'Graf III.3'!$U$3</c:f>
              <c:strCache>
                <c:ptCount val="1"/>
                <c:pt idx="0">
                  <c:v>Exposures to institutions</c:v>
                </c:pt>
              </c:strCache>
            </c:strRef>
          </c:tx>
          <c:spPr>
            <a:solidFill>
              <a:srgbClr val="FADE14"/>
            </a:solidFill>
            <a:ln w="25400">
              <a:noFill/>
            </a:ln>
          </c:spPr>
          <c:invertIfNegative val="0"/>
          <c:cat>
            <c:numRef>
              <c:f>'Graf III.3'!$J$5:$J$9</c:f>
              <c:numCache>
                <c:formatCode>m/d/yyyy</c:formatCode>
                <c:ptCount val="5"/>
                <c:pt idx="0">
                  <c:v>42004</c:v>
                </c:pt>
                <c:pt idx="1">
                  <c:v>42369</c:v>
                </c:pt>
                <c:pt idx="2">
                  <c:v>42735</c:v>
                </c:pt>
                <c:pt idx="3">
                  <c:v>43100</c:v>
                </c:pt>
                <c:pt idx="4">
                  <c:v>43465</c:v>
                </c:pt>
              </c:numCache>
            </c:numRef>
          </c:cat>
          <c:val>
            <c:numRef>
              <c:f>'Graf III.3'!$U$5:$U$9</c:f>
              <c:numCache>
                <c:formatCode>_(* #,##0.00_);_(* \(#,##0.00\);_(* "-"??_);_(@_)</c:formatCode>
                <c:ptCount val="5"/>
                <c:pt idx="0">
                  <c:v>0.57658021199999998</c:v>
                </c:pt>
                <c:pt idx="1">
                  <c:v>0.514655352106</c:v>
                </c:pt>
                <c:pt idx="2">
                  <c:v>0.58418680141599999</c:v>
                </c:pt>
                <c:pt idx="3">
                  <c:v>0.73977054796099995</c:v>
                </c:pt>
                <c:pt idx="4">
                  <c:v>0.89804627493200007</c:v>
                </c:pt>
              </c:numCache>
            </c:numRef>
          </c:val>
          <c:extLst>
            <c:ext xmlns:c16="http://schemas.microsoft.com/office/drawing/2014/chart" uri="{C3380CC4-5D6E-409C-BE32-E72D297353CC}">
              <c16:uniqueId val="{00000004-2623-4CC3-B4AE-7F67FDACD882}"/>
            </c:ext>
          </c:extLst>
        </c:ser>
        <c:ser>
          <c:idx val="10"/>
          <c:order val="11"/>
          <c:tx>
            <c:strRef>
              <c:f>'Graf III.3'!$V$3</c:f>
              <c:strCache>
                <c:ptCount val="1"/>
                <c:pt idx="0">
                  <c:v>Other exposures</c:v>
                </c:pt>
              </c:strCache>
            </c:strRef>
          </c:tx>
          <c:spPr>
            <a:solidFill>
              <a:schemeClr val="tx1"/>
            </a:solidFill>
          </c:spPr>
          <c:invertIfNegative val="0"/>
          <c:cat>
            <c:numRef>
              <c:f>'Graf III.3'!$J$5:$J$9</c:f>
              <c:numCache>
                <c:formatCode>m/d/yyyy</c:formatCode>
                <c:ptCount val="5"/>
                <c:pt idx="0">
                  <c:v>42004</c:v>
                </c:pt>
                <c:pt idx="1">
                  <c:v>42369</c:v>
                </c:pt>
                <c:pt idx="2">
                  <c:v>42735</c:v>
                </c:pt>
                <c:pt idx="3">
                  <c:v>43100</c:v>
                </c:pt>
                <c:pt idx="4">
                  <c:v>43465</c:v>
                </c:pt>
              </c:numCache>
            </c:numRef>
          </c:cat>
          <c:val>
            <c:numRef>
              <c:f>'Graf III.3'!$V$5:$V$9</c:f>
              <c:numCache>
                <c:formatCode>_(* #,##0.00_);_(* \(#,##0.00\);_(* "-"??_);_(@_)</c:formatCode>
                <c:ptCount val="5"/>
                <c:pt idx="0">
                  <c:v>0.10788308699999938</c:v>
                </c:pt>
                <c:pt idx="1">
                  <c:v>0.11302532599899928</c:v>
                </c:pt>
                <c:pt idx="2">
                  <c:v>0.12638284384100018</c:v>
                </c:pt>
                <c:pt idx="3">
                  <c:v>0.12255688842399959</c:v>
                </c:pt>
                <c:pt idx="4">
                  <c:v>0.12729226051500042</c:v>
                </c:pt>
              </c:numCache>
            </c:numRef>
          </c:val>
          <c:extLst>
            <c:ext xmlns:c16="http://schemas.microsoft.com/office/drawing/2014/chart" uri="{C3380CC4-5D6E-409C-BE32-E72D297353CC}">
              <c16:uniqueId val="{00000005-2623-4CC3-B4AE-7F67FDACD882}"/>
            </c:ext>
          </c:extLst>
        </c:ser>
        <c:dLbls>
          <c:showLegendKey val="0"/>
          <c:showVal val="0"/>
          <c:showCatName val="0"/>
          <c:showSerName val="0"/>
          <c:showPercent val="0"/>
          <c:showBubbleSize val="0"/>
        </c:dLbls>
        <c:gapWidth val="49"/>
        <c:overlap val="100"/>
        <c:axId val="140047872"/>
        <c:axId val="140046336"/>
      </c:barChart>
      <c:lineChart>
        <c:grouping val="standard"/>
        <c:varyColors val="0"/>
        <c:ser>
          <c:idx val="12"/>
          <c:order val="0"/>
          <c:tx>
            <c:strRef>
              <c:f>'Graf III.3'!$W$4</c:f>
              <c:strCache>
                <c:ptCount val="1"/>
              </c:strCache>
            </c:strRef>
          </c:tx>
          <c:spPr>
            <a:ln w="38100">
              <a:solidFill>
                <a:schemeClr val="tx1"/>
              </a:solidFill>
            </a:ln>
          </c:spPr>
          <c:marker>
            <c:spPr>
              <a:noFill/>
              <a:ln>
                <a:noFill/>
              </a:ln>
            </c:spPr>
          </c:marker>
          <c:cat>
            <c:numRef>
              <c:f>'Graf III.3'!$J$5:$J$9</c:f>
              <c:numCache>
                <c:formatCode>m/d/yyyy</c:formatCode>
                <c:ptCount val="5"/>
                <c:pt idx="0">
                  <c:v>42004</c:v>
                </c:pt>
                <c:pt idx="1">
                  <c:v>42369</c:v>
                </c:pt>
                <c:pt idx="2">
                  <c:v>42735</c:v>
                </c:pt>
                <c:pt idx="3">
                  <c:v>43100</c:v>
                </c:pt>
                <c:pt idx="4">
                  <c:v>43465</c:v>
                </c:pt>
              </c:numCache>
            </c:numRef>
          </c:cat>
          <c:val>
            <c:numRef>
              <c:f>'Graf III.3'!$W$5:$W$9</c:f>
              <c:numCache>
                <c:formatCode>_(* #,##0.00_);_(* \(#,##0.00\);_(* "-"??_);_(@_)</c:formatCode>
                <c:ptCount val="5"/>
                <c:pt idx="0">
                  <c:v>27.677902415921828</c:v>
                </c:pt>
                <c:pt idx="1">
                  <c:v>26.749280871762043</c:v>
                </c:pt>
                <c:pt idx="2">
                  <c:v>25.26144953467675</c:v>
                </c:pt>
                <c:pt idx="3">
                  <c:v>22.914839785910772</c:v>
                </c:pt>
                <c:pt idx="4">
                  <c:v>21.513865596426758</c:v>
                </c:pt>
              </c:numCache>
            </c:numRef>
          </c:val>
          <c:smooth val="0"/>
          <c:extLst>
            <c:ext xmlns:c16="http://schemas.microsoft.com/office/drawing/2014/chart" uri="{C3380CC4-5D6E-409C-BE32-E72D297353CC}">
              <c16:uniqueId val="{00000006-2623-4CC3-B4AE-7F67FDACD882}"/>
            </c:ext>
          </c:extLst>
        </c:ser>
        <c:ser>
          <c:idx val="0"/>
          <c:order val="1"/>
          <c:tx>
            <c:strRef>
              <c:f>'Graf III.3'!$K$3</c:f>
              <c:strCache>
                <c:ptCount val="1"/>
                <c:pt idx="0">
                  <c:v>Risk weights – corporate exposures (%)</c:v>
                </c:pt>
              </c:strCache>
            </c:strRef>
          </c:tx>
          <c:spPr>
            <a:ln w="22225">
              <a:solidFill>
                <a:srgbClr val="4880C4"/>
              </a:solidFill>
              <a:prstDash val="solid"/>
            </a:ln>
          </c:spPr>
          <c:marker>
            <c:symbol val="circle"/>
            <c:size val="6"/>
            <c:spPr>
              <a:solidFill>
                <a:srgbClr val="4880C4"/>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III.3'!$K$5:$K$9</c:f>
              <c:numCache>
                <c:formatCode>_(* #,##0.00_);_(* \(#,##0.00\);_(* "-"??_);_(@_)</c:formatCode>
                <c:ptCount val="5"/>
                <c:pt idx="0">
                  <c:v>64.203371148474346</c:v>
                </c:pt>
                <c:pt idx="1">
                  <c:v>64.170105690082096</c:v>
                </c:pt>
                <c:pt idx="2">
                  <c:v>64.412310788270901</c:v>
                </c:pt>
                <c:pt idx="3">
                  <c:v>59.961365420399474</c:v>
                </c:pt>
                <c:pt idx="4">
                  <c:v>58.424240154305217</c:v>
                </c:pt>
              </c:numCache>
            </c:numRef>
          </c:val>
          <c:smooth val="0"/>
          <c:extLst>
            <c:ext xmlns:c16="http://schemas.microsoft.com/office/drawing/2014/chart" uri="{C3380CC4-5D6E-409C-BE32-E72D297353CC}">
              <c16:uniqueId val="{00000007-2623-4CC3-B4AE-7F67FDACD882}"/>
            </c:ext>
          </c:extLst>
        </c:ser>
        <c:ser>
          <c:idx val="1"/>
          <c:order val="2"/>
          <c:tx>
            <c:strRef>
              <c:f>'Graf III.3'!$L$3</c:f>
              <c:strCache>
                <c:ptCount val="1"/>
                <c:pt idx="0">
                  <c:v>Risk weights – retail exposures secured by real estate property (%)</c:v>
                </c:pt>
              </c:strCache>
            </c:strRef>
          </c:tx>
          <c:spPr>
            <a:ln>
              <a:solidFill>
                <a:schemeClr val="accent2"/>
              </a:solidFill>
            </a:ln>
          </c:spPr>
          <c:marker>
            <c:symbol val="circle"/>
            <c:size val="6"/>
            <c:spPr>
              <a:solidFill>
                <a:srgbClr val="FF0000"/>
              </a:solidFill>
              <a:ln w="12700">
                <a:solidFill>
                  <a:schemeClr val="tx1"/>
                </a:solidFill>
                <a:prstDash val="solid"/>
              </a:ln>
            </c:spPr>
          </c:marker>
          <c:dPt>
            <c:idx val="0"/>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8-2623-4CC3-B4AE-7F67FDACD882}"/>
              </c:ext>
            </c:extLst>
          </c:dPt>
          <c:dPt>
            <c:idx val="1"/>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9-2623-4CC3-B4AE-7F67FDACD882}"/>
              </c:ext>
            </c:extLst>
          </c:dPt>
          <c:dPt>
            <c:idx val="2"/>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A-2623-4CC3-B4AE-7F67FDACD882}"/>
              </c:ext>
            </c:extLst>
          </c:dPt>
          <c:dPt>
            <c:idx val="3"/>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B-2623-4CC3-B4AE-7F67FDACD882}"/>
              </c:ext>
            </c:extLst>
          </c:dPt>
          <c:dPt>
            <c:idx val="4"/>
            <c:marker>
              <c:spPr>
                <a:solidFill>
                  <a:schemeClr val="accent2"/>
                </a:solidFill>
                <a:ln w="12700">
                  <a:solidFill>
                    <a:schemeClr val="tx1"/>
                  </a:solidFill>
                  <a:prstDash val="solid"/>
                </a:ln>
              </c:spPr>
            </c:marker>
            <c:bubble3D val="0"/>
            <c:extLst>
              <c:ext xmlns:c16="http://schemas.microsoft.com/office/drawing/2014/chart" uri="{C3380CC4-5D6E-409C-BE32-E72D297353CC}">
                <c16:uniqueId val="{0000000C-2623-4CC3-B4AE-7F67FDACD882}"/>
              </c:ext>
            </c:extLst>
          </c:dPt>
          <c:dPt>
            <c:idx val="6"/>
            <c:marker>
              <c:spPr>
                <a:solidFill>
                  <a:srgbClr val="FF0000"/>
                </a:solidFill>
                <a:ln w="12700">
                  <a:solidFill>
                    <a:schemeClr val="tx1"/>
                  </a:solidFill>
                </a:ln>
              </c:spPr>
            </c:marker>
            <c:bubble3D val="0"/>
            <c:extLst>
              <c:ext xmlns:c16="http://schemas.microsoft.com/office/drawing/2014/chart" uri="{C3380CC4-5D6E-409C-BE32-E72D297353CC}">
                <c16:uniqueId val="{0000000D-2623-4CC3-B4AE-7F67FDACD882}"/>
              </c:ext>
            </c:extLst>
          </c:dPt>
          <c:dPt>
            <c:idx val="7"/>
            <c:bubble3D val="0"/>
            <c:extLst>
              <c:ext xmlns:c16="http://schemas.microsoft.com/office/drawing/2014/chart" uri="{C3380CC4-5D6E-409C-BE32-E72D297353CC}">
                <c16:uniqueId val="{0000000E-2623-4CC3-B4AE-7F67FDACD882}"/>
              </c:ext>
            </c:extLst>
          </c:dPt>
          <c:dPt>
            <c:idx val="8"/>
            <c:bubble3D val="0"/>
            <c:extLst>
              <c:ext xmlns:c16="http://schemas.microsoft.com/office/drawing/2014/chart" uri="{C3380CC4-5D6E-409C-BE32-E72D297353CC}">
                <c16:uniqueId val="{0000000F-2623-4CC3-B4AE-7F67FDACD882}"/>
              </c:ext>
            </c:extLst>
          </c:dPt>
          <c:dPt>
            <c:idx val="9"/>
            <c:bubble3D val="0"/>
            <c:extLst>
              <c:ext xmlns:c16="http://schemas.microsoft.com/office/drawing/2014/chart" uri="{C3380CC4-5D6E-409C-BE32-E72D297353CC}">
                <c16:uniqueId val="{00000010-2623-4CC3-B4AE-7F67FDACD882}"/>
              </c:ext>
            </c:extLst>
          </c:dPt>
          <c:dPt>
            <c:idx val="10"/>
            <c:bubble3D val="0"/>
            <c:extLst>
              <c:ext xmlns:c16="http://schemas.microsoft.com/office/drawing/2014/chart" uri="{C3380CC4-5D6E-409C-BE32-E72D297353CC}">
                <c16:uniqueId val="{00000011-2623-4CC3-B4AE-7F67FDACD882}"/>
              </c:ext>
            </c:extLst>
          </c:dPt>
          <c:dPt>
            <c:idx val="11"/>
            <c:bubble3D val="0"/>
            <c:extLst>
              <c:ext xmlns:c16="http://schemas.microsoft.com/office/drawing/2014/chart" uri="{C3380CC4-5D6E-409C-BE32-E72D297353CC}">
                <c16:uniqueId val="{00000012-2623-4CC3-B4AE-7F67FDACD882}"/>
              </c:ext>
            </c:extLst>
          </c:dPt>
          <c:dPt>
            <c:idx val="12"/>
            <c:bubble3D val="0"/>
            <c:extLst>
              <c:ext xmlns:c16="http://schemas.microsoft.com/office/drawing/2014/chart" uri="{C3380CC4-5D6E-409C-BE32-E72D297353CC}">
                <c16:uniqueId val="{00000013-2623-4CC3-B4AE-7F67FDACD882}"/>
              </c:ext>
            </c:extLst>
          </c:dPt>
          <c:dPt>
            <c:idx val="13"/>
            <c:bubble3D val="0"/>
            <c:extLst>
              <c:ext xmlns:c16="http://schemas.microsoft.com/office/drawing/2014/chart" uri="{C3380CC4-5D6E-409C-BE32-E72D297353CC}">
                <c16:uniqueId val="{00000014-2623-4CC3-B4AE-7F67FDACD882}"/>
              </c:ext>
            </c:extLst>
          </c:dPt>
          <c:dPt>
            <c:idx val="14"/>
            <c:bubble3D val="0"/>
            <c:extLst>
              <c:ext xmlns:c16="http://schemas.microsoft.com/office/drawing/2014/chart" uri="{C3380CC4-5D6E-409C-BE32-E72D297353CC}">
                <c16:uniqueId val="{00000015-2623-4CC3-B4AE-7F67FDACD882}"/>
              </c:ext>
            </c:extLst>
          </c:dPt>
          <c:dPt>
            <c:idx val="15"/>
            <c:bubble3D val="0"/>
            <c:extLst>
              <c:ext xmlns:c16="http://schemas.microsoft.com/office/drawing/2014/chart" uri="{C3380CC4-5D6E-409C-BE32-E72D297353CC}">
                <c16:uniqueId val="{00000016-2623-4CC3-B4AE-7F67FDACD882}"/>
              </c:ext>
            </c:extLst>
          </c:dPt>
          <c:cat>
            <c:numRef>
              <c:f>'Graf III.3'!$J$5:$J$9</c:f>
              <c:numCache>
                <c:formatCode>m/d/yyyy</c:formatCode>
                <c:ptCount val="5"/>
                <c:pt idx="0">
                  <c:v>42004</c:v>
                </c:pt>
                <c:pt idx="1">
                  <c:v>42369</c:v>
                </c:pt>
                <c:pt idx="2">
                  <c:v>42735</c:v>
                </c:pt>
                <c:pt idx="3">
                  <c:v>43100</c:v>
                </c:pt>
                <c:pt idx="4">
                  <c:v>43465</c:v>
                </c:pt>
              </c:numCache>
            </c:numRef>
          </c:cat>
          <c:val>
            <c:numRef>
              <c:f>'Graf III.3'!$L$5:$L$9</c:f>
              <c:numCache>
                <c:formatCode>_(* #,##0.00_);_(* \(#,##0.00\);_(* "-"??_);_(@_)</c:formatCode>
                <c:ptCount val="5"/>
                <c:pt idx="0">
                  <c:v>27.677902415921828</c:v>
                </c:pt>
                <c:pt idx="1">
                  <c:v>26.749280871762043</c:v>
                </c:pt>
                <c:pt idx="2">
                  <c:v>25.26144953467675</c:v>
                </c:pt>
                <c:pt idx="3">
                  <c:v>22.914839785910772</c:v>
                </c:pt>
                <c:pt idx="4">
                  <c:v>21.513865596426758</c:v>
                </c:pt>
              </c:numCache>
            </c:numRef>
          </c:val>
          <c:smooth val="0"/>
          <c:extLst>
            <c:ext xmlns:c16="http://schemas.microsoft.com/office/drawing/2014/chart" uri="{C3380CC4-5D6E-409C-BE32-E72D297353CC}">
              <c16:uniqueId val="{00000017-2623-4CC3-B4AE-7F67FDACD882}"/>
            </c:ext>
          </c:extLst>
        </c:ser>
        <c:ser>
          <c:idx val="4"/>
          <c:order val="3"/>
          <c:tx>
            <c:strRef>
              <c:f>'Graf III.3'!$M$3</c:f>
              <c:strCache>
                <c:ptCount val="1"/>
                <c:pt idx="0">
                  <c:v>Risk weights – consumer credit and other retail exposures (%)</c:v>
                </c:pt>
              </c:strCache>
            </c:strRef>
          </c:tx>
          <c:spPr>
            <a:ln w="22225">
              <a:solidFill>
                <a:srgbClr val="00A43D"/>
              </a:solidFill>
              <a:prstDash val="solid"/>
            </a:ln>
          </c:spPr>
          <c:marker>
            <c:symbol val="circle"/>
            <c:size val="6"/>
            <c:spPr>
              <a:solidFill>
                <a:srgbClr val="00A43D"/>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III.3'!$M$5:$M$9</c:f>
              <c:numCache>
                <c:formatCode>_(* #,##0.00_);_(* \(#,##0.00\);_(* "-"??_);_(@_)</c:formatCode>
                <c:ptCount val="5"/>
                <c:pt idx="0">
                  <c:v>50.562935606528612</c:v>
                </c:pt>
                <c:pt idx="1">
                  <c:v>54.516907976463379</c:v>
                </c:pt>
                <c:pt idx="2">
                  <c:v>53.719737668746006</c:v>
                </c:pt>
                <c:pt idx="3">
                  <c:v>48.641303753753498</c:v>
                </c:pt>
                <c:pt idx="4">
                  <c:v>47.361300026011158</c:v>
                </c:pt>
              </c:numCache>
            </c:numRef>
          </c:val>
          <c:smooth val="0"/>
          <c:extLst>
            <c:ext xmlns:c16="http://schemas.microsoft.com/office/drawing/2014/chart" uri="{C3380CC4-5D6E-409C-BE32-E72D297353CC}">
              <c16:uniqueId val="{00000018-2623-4CC3-B4AE-7F67FDACD882}"/>
            </c:ext>
          </c:extLst>
        </c:ser>
        <c:ser>
          <c:idx val="5"/>
          <c:order val="4"/>
          <c:tx>
            <c:strRef>
              <c:f>'Graf III.3'!$N$3</c:f>
              <c:strCache>
                <c:ptCount val="1"/>
                <c:pt idx="0">
                  <c:v>Risk weights – governments (%)</c:v>
                </c:pt>
              </c:strCache>
            </c:strRef>
          </c:tx>
          <c:spPr>
            <a:ln w="22225">
              <a:solidFill>
                <a:srgbClr val="800080"/>
              </a:solidFill>
              <a:prstDash val="solid"/>
            </a:ln>
          </c:spPr>
          <c:marker>
            <c:symbol val="circle"/>
            <c:size val="6"/>
            <c:spPr>
              <a:solidFill>
                <a:srgbClr val="800080"/>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III.3'!$N$5:$N$9</c:f>
              <c:numCache>
                <c:formatCode>_(* #,##0.00_);_(* \(#,##0.00\);_(* "-"??_);_(@_)</c:formatCode>
                <c:ptCount val="5"/>
                <c:pt idx="0">
                  <c:v>2.8739754656786194</c:v>
                </c:pt>
                <c:pt idx="1">
                  <c:v>3.1359306055484799</c:v>
                </c:pt>
                <c:pt idx="2">
                  <c:v>3.3257227351332617</c:v>
                </c:pt>
                <c:pt idx="3">
                  <c:v>2.3563453492791155</c:v>
                </c:pt>
                <c:pt idx="4">
                  <c:v>2.4302386277466779</c:v>
                </c:pt>
              </c:numCache>
            </c:numRef>
          </c:val>
          <c:smooth val="0"/>
          <c:extLst>
            <c:ext xmlns:c16="http://schemas.microsoft.com/office/drawing/2014/chart" uri="{C3380CC4-5D6E-409C-BE32-E72D297353CC}">
              <c16:uniqueId val="{00000019-2623-4CC3-B4AE-7F67FDACD882}"/>
            </c:ext>
          </c:extLst>
        </c:ser>
        <c:ser>
          <c:idx val="6"/>
          <c:order val="5"/>
          <c:tx>
            <c:strRef>
              <c:f>'Graf III.3'!$O$3</c:f>
              <c:strCache>
                <c:ptCount val="1"/>
                <c:pt idx="0">
                  <c:v>Risk weights – institutions (%)</c:v>
                </c:pt>
              </c:strCache>
            </c:strRef>
          </c:tx>
          <c:spPr>
            <a:ln w="22225">
              <a:solidFill>
                <a:srgbClr val="FADE14"/>
              </a:solidFill>
              <a:prstDash val="solid"/>
            </a:ln>
          </c:spPr>
          <c:marker>
            <c:symbol val="circle"/>
            <c:size val="6"/>
            <c:spPr>
              <a:solidFill>
                <a:srgbClr val="FADE14"/>
              </a:solidFill>
              <a:ln w="15875">
                <a:noFill/>
                <a:prstDash val="solid"/>
              </a:ln>
            </c:spPr>
          </c:marker>
          <c:cat>
            <c:numRef>
              <c:f>'Graf III.3'!$J$5:$J$9</c:f>
              <c:numCache>
                <c:formatCode>m/d/yyyy</c:formatCode>
                <c:ptCount val="5"/>
                <c:pt idx="0">
                  <c:v>42004</c:v>
                </c:pt>
                <c:pt idx="1">
                  <c:v>42369</c:v>
                </c:pt>
                <c:pt idx="2">
                  <c:v>42735</c:v>
                </c:pt>
                <c:pt idx="3">
                  <c:v>43100</c:v>
                </c:pt>
                <c:pt idx="4">
                  <c:v>43465</c:v>
                </c:pt>
              </c:numCache>
            </c:numRef>
          </c:cat>
          <c:val>
            <c:numRef>
              <c:f>'Graf III.3'!$O$5:$O$9</c:f>
              <c:numCache>
                <c:formatCode>_(* #,##0.00_);_(* \(#,##0.00\);_(* "-"??_);_(@_)</c:formatCode>
                <c:ptCount val="5"/>
                <c:pt idx="0">
                  <c:v>25.643563189088425</c:v>
                </c:pt>
                <c:pt idx="1">
                  <c:v>24.876770622921768</c:v>
                </c:pt>
                <c:pt idx="2">
                  <c:v>21.127918633531031</c:v>
                </c:pt>
                <c:pt idx="3">
                  <c:v>16.784649232013766</c:v>
                </c:pt>
                <c:pt idx="4">
                  <c:v>13.655916961994638</c:v>
                </c:pt>
              </c:numCache>
            </c:numRef>
          </c:val>
          <c:smooth val="0"/>
          <c:extLst>
            <c:ext xmlns:c16="http://schemas.microsoft.com/office/drawing/2014/chart" uri="{C3380CC4-5D6E-409C-BE32-E72D297353CC}">
              <c16:uniqueId val="{0000001A-2623-4CC3-B4AE-7F67FDACD882}"/>
            </c:ext>
          </c:extLst>
        </c:ser>
        <c:ser>
          <c:idx val="11"/>
          <c:order val="12"/>
          <c:tx>
            <c:strRef>
              <c:f>'Graf III.3'!$P$3</c:f>
              <c:strCache>
                <c:ptCount val="1"/>
                <c:pt idx="0">
                  <c:v>IRB total</c:v>
                </c:pt>
              </c:strCache>
            </c:strRef>
          </c:tx>
          <c:spPr>
            <a:ln w="22225">
              <a:solidFill>
                <a:schemeClr val="tx1">
                  <a:lumMod val="50000"/>
                  <a:lumOff val="50000"/>
                </a:schemeClr>
              </a:solidFill>
            </a:ln>
          </c:spPr>
          <c:marker>
            <c:symbol val="circle"/>
            <c:size val="6"/>
            <c:spPr>
              <a:solidFill>
                <a:schemeClr val="tx1">
                  <a:lumMod val="50000"/>
                  <a:lumOff val="50000"/>
                </a:schemeClr>
              </a:solidFill>
              <a:ln w="15875">
                <a:noFill/>
              </a:ln>
            </c:spPr>
          </c:marker>
          <c:dPt>
            <c:idx val="3"/>
            <c:marker>
              <c:spPr>
                <a:solidFill>
                  <a:schemeClr val="tx1">
                    <a:lumMod val="50000"/>
                    <a:lumOff val="50000"/>
                  </a:schemeClr>
                </a:solidFill>
                <a:ln w="12700">
                  <a:solidFill>
                    <a:schemeClr val="tx1"/>
                  </a:solidFill>
                </a:ln>
              </c:spPr>
            </c:marker>
            <c:bubble3D val="0"/>
            <c:extLst>
              <c:ext xmlns:c16="http://schemas.microsoft.com/office/drawing/2014/chart" uri="{C3380CC4-5D6E-409C-BE32-E72D297353CC}">
                <c16:uniqueId val="{0000001B-2623-4CC3-B4AE-7F67FDACD882}"/>
              </c:ext>
            </c:extLst>
          </c:dPt>
          <c:dPt>
            <c:idx val="4"/>
            <c:marker>
              <c:spPr>
                <a:solidFill>
                  <a:schemeClr val="tx1">
                    <a:lumMod val="50000"/>
                    <a:lumOff val="50000"/>
                  </a:schemeClr>
                </a:solidFill>
                <a:ln w="12700">
                  <a:solidFill>
                    <a:schemeClr val="tx1"/>
                  </a:solidFill>
                </a:ln>
              </c:spPr>
            </c:marker>
            <c:bubble3D val="0"/>
            <c:extLst>
              <c:ext xmlns:c16="http://schemas.microsoft.com/office/drawing/2014/chart" uri="{C3380CC4-5D6E-409C-BE32-E72D297353CC}">
                <c16:uniqueId val="{0000001C-2623-4CC3-B4AE-7F67FDACD882}"/>
              </c:ext>
            </c:extLst>
          </c:dPt>
          <c:cat>
            <c:numRef>
              <c:f>'Graf III.3'!$J$5:$J$9</c:f>
              <c:numCache>
                <c:formatCode>m/d/yyyy</c:formatCode>
                <c:ptCount val="5"/>
                <c:pt idx="0">
                  <c:v>42004</c:v>
                </c:pt>
                <c:pt idx="1">
                  <c:v>42369</c:v>
                </c:pt>
                <c:pt idx="2">
                  <c:v>42735</c:v>
                </c:pt>
                <c:pt idx="3">
                  <c:v>43100</c:v>
                </c:pt>
                <c:pt idx="4">
                  <c:v>43465</c:v>
                </c:pt>
              </c:numCache>
            </c:numRef>
          </c:cat>
          <c:val>
            <c:numRef>
              <c:f>'Graf III.3'!$P$5:$P$9</c:f>
              <c:numCache>
                <c:formatCode>_(* #,##0.00_);_(* \(#,##0.00\);_(* "-"??_);_(@_)</c:formatCode>
                <c:ptCount val="5"/>
                <c:pt idx="0">
                  <c:v>36.383667256040106</c:v>
                </c:pt>
                <c:pt idx="1">
                  <c:v>36.097467209015633</c:v>
                </c:pt>
                <c:pt idx="2">
                  <c:v>34.72912028562471</c:v>
                </c:pt>
                <c:pt idx="3">
                  <c:v>29.3669938210267</c:v>
                </c:pt>
                <c:pt idx="4">
                  <c:v>28.285974335004127</c:v>
                </c:pt>
              </c:numCache>
            </c:numRef>
          </c:val>
          <c:smooth val="0"/>
          <c:extLst>
            <c:ext xmlns:c16="http://schemas.microsoft.com/office/drawing/2014/chart" uri="{C3380CC4-5D6E-409C-BE32-E72D297353CC}">
              <c16:uniqueId val="{0000001D-2623-4CC3-B4AE-7F67FDACD882}"/>
            </c:ext>
          </c:extLst>
        </c:ser>
        <c:dLbls>
          <c:showLegendKey val="0"/>
          <c:showVal val="0"/>
          <c:showCatName val="0"/>
          <c:showSerName val="0"/>
          <c:showPercent val="0"/>
          <c:showBubbleSize val="0"/>
        </c:dLbls>
        <c:marker val="1"/>
        <c:smooth val="0"/>
        <c:axId val="140034816"/>
        <c:axId val="140036352"/>
      </c:lineChart>
      <c:dateAx>
        <c:axId val="140034816"/>
        <c:scaling>
          <c:orientation val="minMax"/>
          <c:max val="43405"/>
          <c:min val="41640"/>
        </c:scaling>
        <c:delete val="0"/>
        <c:axPos val="b"/>
        <c:numFmt formatCode="yy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0036352"/>
        <c:crosses val="autoZero"/>
        <c:auto val="1"/>
        <c:lblOffset val="100"/>
        <c:baseTimeUnit val="years"/>
      </c:dateAx>
      <c:valAx>
        <c:axId val="140036352"/>
        <c:scaling>
          <c:orientation val="minMax"/>
          <c:min val="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034816"/>
        <c:crosses val="autoZero"/>
        <c:crossBetween val="between"/>
      </c:valAx>
      <c:valAx>
        <c:axId val="140046336"/>
        <c:scaling>
          <c:orientation val="minMax"/>
          <c:max val="7"/>
          <c:min val="0"/>
        </c:scaling>
        <c:delete val="0"/>
        <c:axPos val="r"/>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0047872"/>
        <c:crosses val="max"/>
        <c:crossBetween val="between"/>
      </c:valAx>
      <c:dateAx>
        <c:axId val="140047872"/>
        <c:scaling>
          <c:orientation val="minMax"/>
        </c:scaling>
        <c:delete val="1"/>
        <c:axPos val="b"/>
        <c:numFmt formatCode="m/d/yyyy" sourceLinked="1"/>
        <c:majorTickMark val="out"/>
        <c:minorTickMark val="none"/>
        <c:tickLblPos val="nextTo"/>
        <c:crossAx val="140046336"/>
        <c:crosses val="autoZero"/>
        <c:auto val="1"/>
        <c:lblOffset val="100"/>
        <c:baseTimeUnit val="years"/>
      </c:dateAx>
      <c:spPr>
        <a:noFill/>
        <a:ln w="25400">
          <a:noFill/>
        </a:ln>
      </c:spPr>
    </c:plotArea>
    <c:legend>
      <c:legendPos val="b"/>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4.1840923161530583E-2"/>
          <c:y val="0.68531327986853097"/>
          <c:w val="0.92028008293007801"/>
          <c:h val="0.31468672013146909"/>
        </c:manualLayout>
      </c:layout>
      <c:overlay val="0"/>
      <c:spPr>
        <a:ln w="25400">
          <a:noFill/>
        </a:ln>
      </c:spPr>
      <c:txPr>
        <a:bodyPr/>
        <a:lstStyle/>
        <a:p>
          <a:pPr>
            <a:defRPr sz="900">
              <a:latin typeface="Arial"/>
              <a:ea typeface="Arial"/>
              <a:cs typeface="Arial"/>
            </a:defRPr>
          </a:pPr>
          <a:endParaRPr lang="cs-CZ"/>
        </a:p>
      </c:txPr>
    </c:legend>
    <c:plotVisOnly val="1"/>
    <c:dispBlanksAs val="gap"/>
    <c:showDLblsOverMax val="0"/>
  </c:chart>
  <c:spPr>
    <a:ln w="25400">
      <a:noFill/>
    </a:ln>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98241869067419E-2"/>
          <c:y val="2.9651462486108154E-2"/>
          <c:w val="0.82002387592065695"/>
          <c:h val="0.60927909913359235"/>
        </c:manualLayout>
      </c:layout>
      <c:areaChart>
        <c:grouping val="stacked"/>
        <c:varyColors val="0"/>
        <c:ser>
          <c:idx val="3"/>
          <c:order val="1"/>
          <c:tx>
            <c:strRef>
              <c:f>'Graf III.4'!$Q$4</c:f>
              <c:strCache>
                <c:ptCount val="1"/>
                <c:pt idx="0">
                  <c:v>Příspěvek mikroobezřetnostních požadavků</c:v>
                </c:pt>
              </c:strCache>
            </c:strRef>
          </c:tx>
          <c:spPr>
            <a:solidFill>
              <a:schemeClr val="accent2"/>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III.4'!$Q$5:$Q$49</c:f>
              <c:numCache>
                <c:formatCode>0.0</c:formatCode>
                <c:ptCount val="45"/>
                <c:pt idx="0">
                  <c:v>3.2913456689742269</c:v>
                </c:pt>
                <c:pt idx="1">
                  <c:v>3.1772322732805049</c:v>
                </c:pt>
                <c:pt idx="2">
                  <c:v>3.2831485656034451</c:v>
                </c:pt>
                <c:pt idx="3">
                  <c:v>3.075133412225421</c:v>
                </c:pt>
                <c:pt idx="4">
                  <c:v>3.2465346014582925</c:v>
                </c:pt>
                <c:pt idx="5">
                  <c:v>3.1360552420246823</c:v>
                </c:pt>
                <c:pt idx="6">
                  <c:v>2.9533747930378498</c:v>
                </c:pt>
                <c:pt idx="7">
                  <c:v>2.9705429782317845</c:v>
                </c:pt>
                <c:pt idx="8">
                  <c:v>2.8958482079339873</c:v>
                </c:pt>
                <c:pt idx="9">
                  <c:v>2.8897957017353861</c:v>
                </c:pt>
                <c:pt idx="10">
                  <c:v>2.9420793339410225</c:v>
                </c:pt>
                <c:pt idx="11">
                  <c:v>2.8403716430940138</c:v>
                </c:pt>
                <c:pt idx="12">
                  <c:v>2.8550446652352663</c:v>
                </c:pt>
                <c:pt idx="13">
                  <c:v>2.813305356816961</c:v>
                </c:pt>
                <c:pt idx="14">
                  <c:v>2.9550554488627494</c:v>
                </c:pt>
                <c:pt idx="15">
                  <c:v>2.9223405799602773</c:v>
                </c:pt>
                <c:pt idx="16">
                  <c:v>3.0086117701227368</c:v>
                </c:pt>
                <c:pt idx="17">
                  <c:v>3.0342233929798237</c:v>
                </c:pt>
                <c:pt idx="18">
                  <c:v>3.022129506337627</c:v>
                </c:pt>
                <c:pt idx="19">
                  <c:v>3.0676427145454377</c:v>
                </c:pt>
                <c:pt idx="20">
                  <c:v>3.0894726773749235</c:v>
                </c:pt>
                <c:pt idx="21">
                  <c:v>3.0482830480715686</c:v>
                </c:pt>
                <c:pt idx="22">
                  <c:v>3.0831389456286487</c:v>
                </c:pt>
                <c:pt idx="23">
                  <c:v>3.1894906307984501</c:v>
                </c:pt>
                <c:pt idx="24">
                  <c:v>3.1396075763691176</c:v>
                </c:pt>
                <c:pt idx="25">
                  <c:v>4.0913054260542054</c:v>
                </c:pt>
                <c:pt idx="26">
                  <c:v>4.0495797025409157</c:v>
                </c:pt>
                <c:pt idx="27">
                  <c:v>4.2516044663887804</c:v>
                </c:pt>
                <c:pt idx="28">
                  <c:v>4.1897502479813147</c:v>
                </c:pt>
                <c:pt idx="29">
                  <c:v>3.9961794046249506</c:v>
                </c:pt>
                <c:pt idx="30">
                  <c:v>4.0273350972409423</c:v>
                </c:pt>
                <c:pt idx="31">
                  <c:v>3.9214856088167291</c:v>
                </c:pt>
                <c:pt idx="32">
                  <c:v>4.0412238611515017</c:v>
                </c:pt>
                <c:pt idx="33">
                  <c:v>3.9924486066825029</c:v>
                </c:pt>
                <c:pt idx="34">
                  <c:v>3.8388055038046898</c:v>
                </c:pt>
                <c:pt idx="35">
                  <c:v>3.7965067284263831</c:v>
                </c:pt>
                <c:pt idx="36">
                  <c:v>3.7017362778475302</c:v>
                </c:pt>
                <c:pt idx="37">
                  <c:v>3.3416051126581929</c:v>
                </c:pt>
                <c:pt idx="38">
                  <c:v>3.3499388287741927</c:v>
                </c:pt>
                <c:pt idx="39">
                  <c:v>3.2943454252284519</c:v>
                </c:pt>
                <c:pt idx="40">
                  <c:v>3.2983230510015256</c:v>
                </c:pt>
                <c:pt idx="41">
                  <c:v>3.1287238943182061</c:v>
                </c:pt>
                <c:pt idx="42">
                  <c:v>3.2765891614172782</c:v>
                </c:pt>
                <c:pt idx="43">
                  <c:v>3.0860526680969516</c:v>
                </c:pt>
                <c:pt idx="44">
                  <c:v>3.3363334424783737</c:v>
                </c:pt>
              </c:numCache>
            </c:numRef>
          </c:val>
          <c:extLst>
            <c:ext xmlns:c16="http://schemas.microsoft.com/office/drawing/2014/chart" uri="{C3380CC4-5D6E-409C-BE32-E72D297353CC}">
              <c16:uniqueId val="{00000000-67CA-47B9-A937-75334627FA3A}"/>
            </c:ext>
          </c:extLst>
        </c:ser>
        <c:ser>
          <c:idx val="1"/>
          <c:order val="2"/>
          <c:tx>
            <c:strRef>
              <c:f>'Graf III.4'!$O$4</c:f>
              <c:strCache>
                <c:ptCount val="1"/>
                <c:pt idx="0">
                  <c:v>Příspěvek rezervy ke krytí systémového rizika</c:v>
                </c:pt>
              </c:strCache>
            </c:strRef>
          </c:tx>
          <c:spPr>
            <a:solidFill>
              <a:schemeClr val="accent4"/>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III.4'!$O$5:$O$49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0.65623879856356737</c:v>
                </c:pt>
                <c:pt idx="29">
                  <c:v>0.6540006421597564</c:v>
                </c:pt>
                <c:pt idx="30">
                  <c:v>0.65372575317807424</c:v>
                </c:pt>
                <c:pt idx="31">
                  <c:v>0.63229799682089283</c:v>
                </c:pt>
                <c:pt idx="32">
                  <c:v>0.66228471712247039</c:v>
                </c:pt>
                <c:pt idx="33">
                  <c:v>0.63172001000362332</c:v>
                </c:pt>
                <c:pt idx="34">
                  <c:v>0.65761057771974585</c:v>
                </c:pt>
                <c:pt idx="35">
                  <c:v>0.65610060558542482</c:v>
                </c:pt>
                <c:pt idx="36">
                  <c:v>0.64579226127830935</c:v>
                </c:pt>
                <c:pt idx="37">
                  <c:v>0.66861392767906924</c:v>
                </c:pt>
                <c:pt idx="38">
                  <c:v>0.66715399189277402</c:v>
                </c:pt>
                <c:pt idx="39">
                  <c:v>0.65200784080083007</c:v>
                </c:pt>
                <c:pt idx="40">
                  <c:v>0.66414343149305299</c:v>
                </c:pt>
                <c:pt idx="41">
                  <c:v>0.65473939342894472</c:v>
                </c:pt>
                <c:pt idx="42">
                  <c:v>0.6558133621485327</c:v>
                </c:pt>
                <c:pt idx="43">
                  <c:v>0.6370901812275056</c:v>
                </c:pt>
                <c:pt idx="44">
                  <c:v>0.64002817909152299</c:v>
                </c:pt>
              </c:numCache>
            </c:numRef>
          </c:val>
          <c:extLst>
            <c:ext xmlns:c16="http://schemas.microsoft.com/office/drawing/2014/chart" uri="{C3380CC4-5D6E-409C-BE32-E72D297353CC}">
              <c16:uniqueId val="{00000001-67CA-47B9-A937-75334627FA3A}"/>
            </c:ext>
          </c:extLst>
        </c:ser>
        <c:ser>
          <c:idx val="0"/>
          <c:order val="3"/>
          <c:tx>
            <c:strRef>
              <c:f>'Graf III.4'!$N$4</c:f>
              <c:strCache>
                <c:ptCount val="1"/>
                <c:pt idx="0">
                  <c:v>Příspěvek bezpečnostní kapitálové rezervy</c:v>
                </c:pt>
              </c:strCache>
            </c:strRef>
          </c:tx>
          <c:spPr>
            <a:solidFill>
              <a:schemeClr val="accent3"/>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III.4'!$N$5:$N$49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0.38683181622541074</c:v>
                </c:pt>
                <c:pt idx="26">
                  <c:v>0.40955361994243056</c:v>
                </c:pt>
                <c:pt idx="27">
                  <c:v>1.0225930681034869</c:v>
                </c:pt>
                <c:pt idx="28">
                  <c:v>1.0343184597814776</c:v>
                </c:pt>
                <c:pt idx="29">
                  <c:v>1.0301904607306507</c:v>
                </c:pt>
                <c:pt idx="30">
                  <c:v>1.0368749975603331</c:v>
                </c:pt>
                <c:pt idx="31">
                  <c:v>1.0083605713093293</c:v>
                </c:pt>
                <c:pt idx="32">
                  <c:v>1.0420063475017551</c:v>
                </c:pt>
                <c:pt idx="33">
                  <c:v>0.99602811776857081</c:v>
                </c:pt>
                <c:pt idx="34">
                  <c:v>1.0240002223176172</c:v>
                </c:pt>
                <c:pt idx="35">
                  <c:v>1.0142812841910374</c:v>
                </c:pt>
                <c:pt idx="36">
                  <c:v>1.0035063364219612</c:v>
                </c:pt>
                <c:pt idx="37">
                  <c:v>0.8785233667914043</c:v>
                </c:pt>
                <c:pt idx="38">
                  <c:v>0.87494378591098743</c:v>
                </c:pt>
                <c:pt idx="39">
                  <c:v>0.86168077914764529</c:v>
                </c:pt>
                <c:pt idx="40">
                  <c:v>0.87498432336201759</c:v>
                </c:pt>
                <c:pt idx="41">
                  <c:v>0.85671347357006944</c:v>
                </c:pt>
                <c:pt idx="42">
                  <c:v>0.86196755673112868</c:v>
                </c:pt>
                <c:pt idx="43">
                  <c:v>0.84872420624021494</c:v>
                </c:pt>
                <c:pt idx="44">
                  <c:v>0.86347578586518203</c:v>
                </c:pt>
              </c:numCache>
            </c:numRef>
          </c:val>
          <c:extLst>
            <c:ext xmlns:c16="http://schemas.microsoft.com/office/drawing/2014/chart" uri="{C3380CC4-5D6E-409C-BE32-E72D297353CC}">
              <c16:uniqueId val="{00000002-67CA-47B9-A937-75334627FA3A}"/>
            </c:ext>
          </c:extLst>
        </c:ser>
        <c:ser>
          <c:idx val="6"/>
          <c:order val="5"/>
          <c:tx>
            <c:strRef>
              <c:f>'Graf III.4'!$M$4</c:f>
              <c:strCache>
                <c:ptCount val="1"/>
                <c:pt idx="0">
                  <c:v>Příspěvek proticyklické kapitálové rezervy</c:v>
                </c:pt>
              </c:strCache>
            </c:strRef>
          </c:tx>
          <c:spPr>
            <a:solidFill>
              <a:schemeClr val="accent6"/>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III.4'!$M$5:$M$49</c:f>
              <c:numCache>
                <c:formatCode>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6.5992299486339334E-5</c:v>
                </c:pt>
                <c:pt idx="26">
                  <c:v>0</c:v>
                </c:pt>
                <c:pt idx="27">
                  <c:v>0</c:v>
                </c:pt>
                <c:pt idx="28">
                  <c:v>0</c:v>
                </c:pt>
                <c:pt idx="29">
                  <c:v>0</c:v>
                </c:pt>
                <c:pt idx="30">
                  <c:v>0</c:v>
                </c:pt>
                <c:pt idx="31">
                  <c:v>2.1019091374085974E-6</c:v>
                </c:pt>
                <c:pt idx="32">
                  <c:v>7.8626988404550957E-6</c:v>
                </c:pt>
                <c:pt idx="33">
                  <c:v>4.6169717089483697E-6</c:v>
                </c:pt>
                <c:pt idx="34">
                  <c:v>8.7581411456927327E-5</c:v>
                </c:pt>
                <c:pt idx="35">
                  <c:v>3.1419226513307308E-4</c:v>
                </c:pt>
                <c:pt idx="36">
                  <c:v>1.4171253617707436E-3</c:v>
                </c:pt>
                <c:pt idx="37">
                  <c:v>0.1569421886540181</c:v>
                </c:pt>
                <c:pt idx="38">
                  <c:v>0.15606059024694696</c:v>
                </c:pt>
                <c:pt idx="39">
                  <c:v>0.15923718258838937</c:v>
                </c:pt>
                <c:pt idx="40">
                  <c:v>0.16242801328821788</c:v>
                </c:pt>
                <c:pt idx="41">
                  <c:v>0.18416050075156676</c:v>
                </c:pt>
                <c:pt idx="42">
                  <c:v>0.19472286372784353</c:v>
                </c:pt>
                <c:pt idx="43">
                  <c:v>0.31358219909562557</c:v>
                </c:pt>
                <c:pt idx="44">
                  <c:v>0.3279816752685818</c:v>
                </c:pt>
              </c:numCache>
            </c:numRef>
          </c:val>
          <c:extLst>
            <c:ext xmlns:c16="http://schemas.microsoft.com/office/drawing/2014/chart" uri="{C3380CC4-5D6E-409C-BE32-E72D297353CC}">
              <c16:uniqueId val="{00000003-67CA-47B9-A937-75334627FA3A}"/>
            </c:ext>
          </c:extLst>
        </c:ser>
        <c:ser>
          <c:idx val="2"/>
          <c:order val="6"/>
          <c:tx>
            <c:strRef>
              <c:f>'Graf III.4'!$P$4</c:f>
              <c:strCache>
                <c:ptCount val="1"/>
                <c:pt idx="0">
                  <c:v>Příspěvek přebytku kapitálu</c:v>
                </c:pt>
              </c:strCache>
            </c:strRef>
          </c:tx>
          <c:spPr>
            <a:solidFill>
              <a:schemeClr val="accent5"/>
            </a:solidFill>
            <a:ln w="25400">
              <a:noFill/>
            </a:ln>
          </c:spP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III.4'!$P$5:$P$49</c:f>
              <c:numCache>
                <c:formatCode>0.0</c:formatCode>
                <c:ptCount val="45"/>
                <c:pt idx="0">
                  <c:v>1.7841725055576738</c:v>
                </c:pt>
                <c:pt idx="1">
                  <c:v>1.9945514019416857</c:v>
                </c:pt>
                <c:pt idx="2">
                  <c:v>2.0986869557151127</c:v>
                </c:pt>
                <c:pt idx="3">
                  <c:v>2.2332427051271635</c:v>
                </c:pt>
                <c:pt idx="4">
                  <c:v>2.051074345230341</c:v>
                </c:pt>
                <c:pt idx="5">
                  <c:v>2.2400246711544605</c:v>
                </c:pt>
                <c:pt idx="6">
                  <c:v>2.6088739978402948</c:v>
                </c:pt>
                <c:pt idx="7">
                  <c:v>2.6611273170221237</c:v>
                </c:pt>
                <c:pt idx="8">
                  <c:v>2.8537306860844378</c:v>
                </c:pt>
                <c:pt idx="9">
                  <c:v>2.9222202249861442</c:v>
                </c:pt>
                <c:pt idx="10">
                  <c:v>3.204261649622381</c:v>
                </c:pt>
                <c:pt idx="11">
                  <c:v>3.407362393844461</c:v>
                </c:pt>
                <c:pt idx="12">
                  <c:v>3.3999646270995889</c:v>
                </c:pt>
                <c:pt idx="13">
                  <c:v>3.4331667434079045</c:v>
                </c:pt>
                <c:pt idx="14">
                  <c:v>3.620919564941687</c:v>
                </c:pt>
                <c:pt idx="15">
                  <c:v>3.4238390049951892</c:v>
                </c:pt>
                <c:pt idx="16">
                  <c:v>3.2915721671412919</c:v>
                </c:pt>
                <c:pt idx="17">
                  <c:v>3.1578917122158057</c:v>
                </c:pt>
                <c:pt idx="18">
                  <c:v>3.6358512766753557</c:v>
                </c:pt>
                <c:pt idx="19">
                  <c:v>3.5524969353037492</c:v>
                </c:pt>
                <c:pt idx="20">
                  <c:v>3.5932671358730439</c:v>
                </c:pt>
                <c:pt idx="21">
                  <c:v>3.4980552187911327</c:v>
                </c:pt>
                <c:pt idx="22">
                  <c:v>3.9005863410927923</c:v>
                </c:pt>
                <c:pt idx="23">
                  <c:v>3.9598318844597538</c:v>
                </c:pt>
                <c:pt idx="24">
                  <c:v>3.8361793452637238</c:v>
                </c:pt>
                <c:pt idx="25">
                  <c:v>2.7661233351850329</c:v>
                </c:pt>
                <c:pt idx="26">
                  <c:v>2.8361005141391091</c:v>
                </c:pt>
                <c:pt idx="27">
                  <c:v>2.0158169001727337</c:v>
                </c:pt>
                <c:pt idx="28">
                  <c:v>1.4563100801219218</c:v>
                </c:pt>
                <c:pt idx="29">
                  <c:v>1.8187173990497896</c:v>
                </c:pt>
                <c:pt idx="30">
                  <c:v>1.4916918838040107</c:v>
                </c:pt>
                <c:pt idx="31">
                  <c:v>1.3191125361279052</c:v>
                </c:pt>
                <c:pt idx="32">
                  <c:v>1.8092483641922925</c:v>
                </c:pt>
                <c:pt idx="33">
                  <c:v>1.4794688872757158</c:v>
                </c:pt>
                <c:pt idx="34">
                  <c:v>1.6204422820288022</c:v>
                </c:pt>
                <c:pt idx="35">
                  <c:v>1.5575440294282794</c:v>
                </c:pt>
                <c:pt idx="36">
                  <c:v>1.8342463191636158</c:v>
                </c:pt>
                <c:pt idx="37">
                  <c:v>1.1272503686885798</c:v>
                </c:pt>
                <c:pt idx="38">
                  <c:v>1.3637774185972904</c:v>
                </c:pt>
                <c:pt idx="39">
                  <c:v>1.239716850261781</c:v>
                </c:pt>
                <c:pt idx="40">
                  <c:v>1.5375592366817372</c:v>
                </c:pt>
                <c:pt idx="41">
                  <c:v>1.4188433848337754</c:v>
                </c:pt>
                <c:pt idx="42">
                  <c:v>1.3284952295556192</c:v>
                </c:pt>
                <c:pt idx="43">
                  <c:v>1.3256680989587375</c:v>
                </c:pt>
                <c:pt idx="44">
                  <c:v>1.4285113126351678</c:v>
                </c:pt>
              </c:numCache>
            </c:numRef>
          </c:val>
          <c:extLst>
            <c:ext xmlns:c16="http://schemas.microsoft.com/office/drawing/2014/chart" uri="{C3380CC4-5D6E-409C-BE32-E72D297353CC}">
              <c16:uniqueId val="{00000004-67CA-47B9-A937-75334627FA3A}"/>
            </c:ext>
          </c:extLst>
        </c:ser>
        <c:dLbls>
          <c:showLegendKey val="0"/>
          <c:showVal val="0"/>
          <c:showCatName val="0"/>
          <c:showSerName val="0"/>
          <c:showPercent val="0"/>
          <c:showBubbleSize val="0"/>
        </c:dLbls>
        <c:axId val="141456512"/>
        <c:axId val="141458048"/>
      </c:areaChart>
      <c:barChart>
        <c:barDir val="col"/>
        <c:grouping val="clustered"/>
        <c:varyColors val="0"/>
        <c:ser>
          <c:idx val="5"/>
          <c:order val="4"/>
          <c:tx>
            <c:strRef>
              <c:f>'Graf III.4'!$K$4</c:f>
              <c:strCache>
                <c:ptCount val="1"/>
                <c:pt idx="0">
                  <c:v>Expozice vůči centrální bance (pravá osa)</c:v>
                </c:pt>
              </c:strCache>
            </c:strRef>
          </c:tx>
          <c:spPr>
            <a:solidFill>
              <a:schemeClr val="bg2"/>
            </a:solidFill>
            <a:ln w="25400">
              <a:noFill/>
            </a:ln>
          </c:spPr>
          <c:invertIfNegative val="0"/>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III.4'!$K$5:$K$49</c:f>
              <c:numCache>
                <c:formatCode>#,##0.00</c:formatCode>
                <c:ptCount val="45"/>
                <c:pt idx="0">
                  <c:v>0.29077151899999998</c:v>
                </c:pt>
                <c:pt idx="1">
                  <c:v>0.42934536400000001</c:v>
                </c:pt>
                <c:pt idx="2">
                  <c:v>0.417809235</c:v>
                </c:pt>
                <c:pt idx="3">
                  <c:v>0.41993860600000005</c:v>
                </c:pt>
                <c:pt idx="4">
                  <c:v>0.30468319599999999</c:v>
                </c:pt>
                <c:pt idx="5">
                  <c:v>0.38175627100000004</c:v>
                </c:pt>
                <c:pt idx="6">
                  <c:v>0.388834772</c:v>
                </c:pt>
                <c:pt idx="7">
                  <c:v>0.38636009999999998</c:v>
                </c:pt>
                <c:pt idx="8">
                  <c:v>0.37107168699999998</c:v>
                </c:pt>
                <c:pt idx="9">
                  <c:v>0.40415865600000001</c:v>
                </c:pt>
                <c:pt idx="10">
                  <c:v>0.40684578600000004</c:v>
                </c:pt>
                <c:pt idx="11">
                  <c:v>0.41307791599999999</c:v>
                </c:pt>
                <c:pt idx="12">
                  <c:v>0.38652905599999998</c:v>
                </c:pt>
                <c:pt idx="13">
                  <c:v>0.40907049699999998</c:v>
                </c:pt>
                <c:pt idx="14">
                  <c:v>0.39923821199999998</c:v>
                </c:pt>
                <c:pt idx="15">
                  <c:v>0.39346504200000004</c:v>
                </c:pt>
                <c:pt idx="16">
                  <c:v>0.38294407799999997</c:v>
                </c:pt>
                <c:pt idx="17">
                  <c:v>0.399737114</c:v>
                </c:pt>
                <c:pt idx="18">
                  <c:v>0.39153688599999997</c:v>
                </c:pt>
                <c:pt idx="19">
                  <c:v>0.384532714</c:v>
                </c:pt>
                <c:pt idx="20">
                  <c:v>0.38340663000000003</c:v>
                </c:pt>
                <c:pt idx="21">
                  <c:v>0.44379006500000001</c:v>
                </c:pt>
                <c:pt idx="22">
                  <c:v>0.45120359300000001</c:v>
                </c:pt>
                <c:pt idx="23">
                  <c:v>0.45755080400000003</c:v>
                </c:pt>
                <c:pt idx="24">
                  <c:v>0.66064655400000005</c:v>
                </c:pt>
                <c:pt idx="25">
                  <c:v>0.70992689300000011</c:v>
                </c:pt>
                <c:pt idx="26">
                  <c:v>0.7191226260000001</c:v>
                </c:pt>
                <c:pt idx="27">
                  <c:v>0.71968293400000005</c:v>
                </c:pt>
                <c:pt idx="28">
                  <c:v>0.68082208100000008</c:v>
                </c:pt>
                <c:pt idx="29">
                  <c:v>0.74490190778799992</c:v>
                </c:pt>
                <c:pt idx="30">
                  <c:v>0.74847711877500001</c:v>
                </c:pt>
                <c:pt idx="31">
                  <c:v>0.94117833905999992</c:v>
                </c:pt>
                <c:pt idx="32">
                  <c:v>0.84954127812900004</c:v>
                </c:pt>
                <c:pt idx="33">
                  <c:v>1.1583056852220002</c:v>
                </c:pt>
                <c:pt idx="34">
                  <c:v>1.067879571422</c:v>
                </c:pt>
                <c:pt idx="35">
                  <c:v>1.1706809505690001</c:v>
                </c:pt>
                <c:pt idx="36">
                  <c:v>1.2792673908969998</c:v>
                </c:pt>
                <c:pt idx="37">
                  <c:v>2.1991283496629999</c:v>
                </c:pt>
                <c:pt idx="38">
                  <c:v>2.2494926448619998</c:v>
                </c:pt>
                <c:pt idx="39">
                  <c:v>2.4198458524379993</c:v>
                </c:pt>
                <c:pt idx="40">
                  <c:v>2.2938685974520001</c:v>
                </c:pt>
                <c:pt idx="41">
                  <c:v>2.3859553440169998</c:v>
                </c:pt>
                <c:pt idx="42">
                  <c:v>2.3984153667550006</c:v>
                </c:pt>
                <c:pt idx="43">
                  <c:v>2.4564864802590001</c:v>
                </c:pt>
                <c:pt idx="44">
                  <c:v>2.3012359400200002</c:v>
                </c:pt>
              </c:numCache>
            </c:numRef>
          </c:val>
          <c:extLst>
            <c:ext xmlns:c16="http://schemas.microsoft.com/office/drawing/2014/chart" uri="{C3380CC4-5D6E-409C-BE32-E72D297353CC}">
              <c16:uniqueId val="{00000005-67CA-47B9-A937-75334627FA3A}"/>
            </c:ext>
          </c:extLst>
        </c:ser>
        <c:dLbls>
          <c:showLegendKey val="0"/>
          <c:showVal val="0"/>
          <c:showCatName val="0"/>
          <c:showSerName val="0"/>
          <c:showPercent val="0"/>
          <c:showBubbleSize val="0"/>
        </c:dLbls>
        <c:gapWidth val="0"/>
        <c:axId val="141465472"/>
        <c:axId val="141463936"/>
      </c:barChart>
      <c:lineChart>
        <c:grouping val="standard"/>
        <c:varyColors val="0"/>
        <c:ser>
          <c:idx val="4"/>
          <c:order val="0"/>
          <c:tx>
            <c:strRef>
              <c:f>'Graf III.4'!$L$4</c:f>
              <c:strCache>
                <c:ptCount val="1"/>
                <c:pt idx="0">
                  <c:v>Pákový poměr (Tier 1/celková aktiva)</c:v>
                </c:pt>
              </c:strCache>
            </c:strRef>
          </c:tx>
          <c:spPr>
            <a:ln w="25400">
              <a:solidFill>
                <a:schemeClr val="tx1"/>
              </a:solidFill>
              <a:prstDash val="solid"/>
            </a:ln>
          </c:spPr>
          <c:marker>
            <c:symbol val="none"/>
          </c:marke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III.4'!$L$5:$L$49</c:f>
              <c:numCache>
                <c:formatCode>0.0</c:formatCode>
                <c:ptCount val="45"/>
                <c:pt idx="0">
                  <c:v>5.0755181745319007</c:v>
                </c:pt>
                <c:pt idx="1">
                  <c:v>5.1717836752221906</c:v>
                </c:pt>
                <c:pt idx="2">
                  <c:v>5.3818355213185578</c:v>
                </c:pt>
                <c:pt idx="3">
                  <c:v>5.3083761173525845</c:v>
                </c:pt>
                <c:pt idx="4">
                  <c:v>5.2976089466886336</c:v>
                </c:pt>
                <c:pt idx="5">
                  <c:v>5.3760799131791428</c:v>
                </c:pt>
                <c:pt idx="6">
                  <c:v>5.5622487908781446</c:v>
                </c:pt>
                <c:pt idx="7">
                  <c:v>5.6316702952539082</c:v>
                </c:pt>
                <c:pt idx="8">
                  <c:v>5.7495788940184251</c:v>
                </c:pt>
                <c:pt idx="9">
                  <c:v>5.8120159267215303</c:v>
                </c:pt>
                <c:pt idx="10">
                  <c:v>6.1463409835634035</c:v>
                </c:pt>
                <c:pt idx="11">
                  <c:v>6.2477340369384748</c:v>
                </c:pt>
                <c:pt idx="12">
                  <c:v>6.2550092923348553</c:v>
                </c:pt>
                <c:pt idx="13">
                  <c:v>6.2464721002248655</c:v>
                </c:pt>
                <c:pt idx="14">
                  <c:v>6.5759750138044364</c:v>
                </c:pt>
                <c:pt idx="15">
                  <c:v>6.3461795849554665</c:v>
                </c:pt>
                <c:pt idx="16">
                  <c:v>6.3001839372640287</c:v>
                </c:pt>
                <c:pt idx="17">
                  <c:v>6.1921151051956294</c:v>
                </c:pt>
                <c:pt idx="18">
                  <c:v>6.6579807830129827</c:v>
                </c:pt>
                <c:pt idx="19">
                  <c:v>6.6201396498491869</c:v>
                </c:pt>
                <c:pt idx="20">
                  <c:v>6.6827398132479674</c:v>
                </c:pt>
                <c:pt idx="21">
                  <c:v>6.5463382668627013</c:v>
                </c:pt>
                <c:pt idx="22">
                  <c:v>6.983725286721441</c:v>
                </c:pt>
                <c:pt idx="23">
                  <c:v>7.1493225152582038</c:v>
                </c:pt>
                <c:pt idx="24">
                  <c:v>6.9757869216328414</c:v>
                </c:pt>
                <c:pt idx="25">
                  <c:v>7.2443265697641355</c:v>
                </c:pt>
                <c:pt idx="26">
                  <c:v>7.2952338366224554</c:v>
                </c:pt>
                <c:pt idx="27">
                  <c:v>7.2900144346650011</c:v>
                </c:pt>
                <c:pt idx="28">
                  <c:v>7.3366175864482814</c:v>
                </c:pt>
                <c:pt idx="29">
                  <c:v>7.4990879065651477</c:v>
                </c:pt>
                <c:pt idx="30">
                  <c:v>7.2096277317833604</c:v>
                </c:pt>
                <c:pt idx="31">
                  <c:v>6.8812588149839939</c:v>
                </c:pt>
                <c:pt idx="32">
                  <c:v>7.5547711526668602</c:v>
                </c:pt>
                <c:pt idx="33">
                  <c:v>7.0996702387021218</c:v>
                </c:pt>
                <c:pt idx="34">
                  <c:v>7.140946167282312</c:v>
                </c:pt>
                <c:pt idx="35">
                  <c:v>7.0247468398962578</c:v>
                </c:pt>
                <c:pt idx="36">
                  <c:v>7.1866983200731873</c:v>
                </c:pt>
                <c:pt idx="37">
                  <c:v>6.1729349644712643</c:v>
                </c:pt>
                <c:pt idx="38">
                  <c:v>6.4118746154221915</c:v>
                </c:pt>
                <c:pt idx="39">
                  <c:v>6.2069880780270976</c:v>
                </c:pt>
                <c:pt idx="40">
                  <c:v>6.5374380558265512</c:v>
                </c:pt>
                <c:pt idx="41">
                  <c:v>6.2431806469025624</c:v>
                </c:pt>
                <c:pt idx="42">
                  <c:v>6.3175881735804023</c:v>
                </c:pt>
                <c:pt idx="43">
                  <c:v>6.2111173536190352</c:v>
                </c:pt>
                <c:pt idx="44">
                  <c:v>6.5963303953388284</c:v>
                </c:pt>
              </c:numCache>
            </c:numRef>
          </c:val>
          <c:smooth val="0"/>
          <c:extLst>
            <c:ext xmlns:c16="http://schemas.microsoft.com/office/drawing/2014/chart" uri="{C3380CC4-5D6E-409C-BE32-E72D297353CC}">
              <c16:uniqueId val="{00000006-67CA-47B9-A937-75334627FA3A}"/>
            </c:ext>
          </c:extLst>
        </c:ser>
        <c:ser>
          <c:idx val="7"/>
          <c:order val="7"/>
          <c:tx>
            <c:strRef>
              <c:f>'Graf III.4'!$R$4</c:f>
              <c:strCache>
                <c:ptCount val="1"/>
                <c:pt idx="0">
                  <c:v>Pákový poměr (Tier 1/celková aktiva bez ČNB)</c:v>
                </c:pt>
              </c:strCache>
            </c:strRef>
          </c:tx>
          <c:spPr>
            <a:ln w="25400">
              <a:solidFill>
                <a:srgbClr val="000000"/>
              </a:solidFill>
              <a:prstDash val="sysDash"/>
            </a:ln>
          </c:spPr>
          <c:marker>
            <c:symbol val="none"/>
          </c:marker>
          <c:cat>
            <c:numRef>
              <c:f>'Graf III.4'!$J$5:$J$49</c:f>
              <c:numCache>
                <c:formatCode>m/d/yyyy</c:formatCode>
                <c:ptCount val="45"/>
                <c:pt idx="0">
                  <c:v>39447</c:v>
                </c:pt>
                <c:pt idx="1">
                  <c:v>39538</c:v>
                </c:pt>
                <c:pt idx="2">
                  <c:v>39629</c:v>
                </c:pt>
                <c:pt idx="3">
                  <c:v>39721</c:v>
                </c:pt>
                <c:pt idx="4">
                  <c:v>39813</c:v>
                </c:pt>
                <c:pt idx="5">
                  <c:v>39903</c:v>
                </c:pt>
                <c:pt idx="6">
                  <c:v>39994</c:v>
                </c:pt>
                <c:pt idx="7">
                  <c:v>40086</c:v>
                </c:pt>
                <c:pt idx="8">
                  <c:v>40178</c:v>
                </c:pt>
                <c:pt idx="9">
                  <c:v>40268</c:v>
                </c:pt>
                <c:pt idx="10">
                  <c:v>40359</c:v>
                </c:pt>
                <c:pt idx="11">
                  <c:v>40451</c:v>
                </c:pt>
                <c:pt idx="12">
                  <c:v>40543</c:v>
                </c:pt>
                <c:pt idx="13">
                  <c:v>40633</c:v>
                </c:pt>
                <c:pt idx="14">
                  <c:v>40724</c:v>
                </c:pt>
                <c:pt idx="15">
                  <c:v>40816</c:v>
                </c:pt>
                <c:pt idx="16">
                  <c:v>40908</c:v>
                </c:pt>
                <c:pt idx="17">
                  <c:v>40999</c:v>
                </c:pt>
                <c:pt idx="18">
                  <c:v>41090</c:v>
                </c:pt>
                <c:pt idx="19">
                  <c:v>41182</c:v>
                </c:pt>
                <c:pt idx="20">
                  <c:v>41274</c:v>
                </c:pt>
                <c:pt idx="21">
                  <c:v>41364</c:v>
                </c:pt>
                <c:pt idx="22">
                  <c:v>41455</c:v>
                </c:pt>
                <c:pt idx="23">
                  <c:v>41547</c:v>
                </c:pt>
                <c:pt idx="24">
                  <c:v>41639</c:v>
                </c:pt>
                <c:pt idx="25">
                  <c:v>41729</c:v>
                </c:pt>
                <c:pt idx="26">
                  <c:v>41820</c:v>
                </c:pt>
                <c:pt idx="27">
                  <c:v>41912</c:v>
                </c:pt>
                <c:pt idx="28">
                  <c:v>42004</c:v>
                </c:pt>
                <c:pt idx="29">
                  <c:v>42094</c:v>
                </c:pt>
                <c:pt idx="30">
                  <c:v>42185</c:v>
                </c:pt>
                <c:pt idx="31">
                  <c:v>42277</c:v>
                </c:pt>
                <c:pt idx="32">
                  <c:v>42369</c:v>
                </c:pt>
                <c:pt idx="33">
                  <c:v>42460</c:v>
                </c:pt>
                <c:pt idx="34">
                  <c:v>42551</c:v>
                </c:pt>
                <c:pt idx="35">
                  <c:v>42643</c:v>
                </c:pt>
                <c:pt idx="36">
                  <c:v>42735</c:v>
                </c:pt>
                <c:pt idx="37">
                  <c:v>42825</c:v>
                </c:pt>
                <c:pt idx="38">
                  <c:v>42916</c:v>
                </c:pt>
                <c:pt idx="39">
                  <c:v>43008</c:v>
                </c:pt>
                <c:pt idx="40">
                  <c:v>43100</c:v>
                </c:pt>
                <c:pt idx="41">
                  <c:v>43190</c:v>
                </c:pt>
                <c:pt idx="42">
                  <c:v>43281</c:v>
                </c:pt>
                <c:pt idx="43">
                  <c:v>43373</c:v>
                </c:pt>
                <c:pt idx="44">
                  <c:v>43465</c:v>
                </c:pt>
              </c:numCache>
            </c:numRef>
          </c:cat>
          <c:val>
            <c:numRef>
              <c:f>'Graf III.4'!$R$5:$R$49</c:f>
              <c:numCache>
                <c:formatCode>0.0</c:formatCode>
                <c:ptCount val="45"/>
                <c:pt idx="0">
                  <c:v>5.5146654185840447</c:v>
                </c:pt>
                <c:pt idx="1">
                  <c:v>5.8571305464573991</c:v>
                </c:pt>
                <c:pt idx="2">
                  <c:v>6.0335503475495686</c:v>
                </c:pt>
                <c:pt idx="3">
                  <c:v>5.9436523486180732</c:v>
                </c:pt>
                <c:pt idx="4">
                  <c:v>5.7406281760493272</c:v>
                </c:pt>
                <c:pt idx="5">
                  <c:v>5.9388676830361211</c:v>
                </c:pt>
                <c:pt idx="6">
                  <c:v>6.1576340698578296</c:v>
                </c:pt>
                <c:pt idx="7">
                  <c:v>6.2364266912362618</c:v>
                </c:pt>
                <c:pt idx="8">
                  <c:v>6.3344635558060487</c:v>
                </c:pt>
                <c:pt idx="9">
                  <c:v>6.45742947224372</c:v>
                </c:pt>
                <c:pt idx="10">
                  <c:v>6.816380385010314</c:v>
                </c:pt>
                <c:pt idx="11">
                  <c:v>6.9426479210491872</c:v>
                </c:pt>
                <c:pt idx="12">
                  <c:v>6.9021038976233298</c:v>
                </c:pt>
                <c:pt idx="13">
                  <c:v>6.9244855540878971</c:v>
                </c:pt>
                <c:pt idx="14">
                  <c:v>7.2671010086469643</c:v>
                </c:pt>
                <c:pt idx="15">
                  <c:v>6.9779908888117221</c:v>
                </c:pt>
                <c:pt idx="16">
                  <c:v>6.9023479500794318</c:v>
                </c:pt>
                <c:pt idx="17">
                  <c:v>6.7948814493351222</c:v>
                </c:pt>
                <c:pt idx="18">
                  <c:v>7.2819813593654432</c:v>
                </c:pt>
                <c:pt idx="19">
                  <c:v>7.2242214798464213</c:v>
                </c:pt>
                <c:pt idx="20">
                  <c:v>7.2934754627686962</c:v>
                </c:pt>
                <c:pt idx="21">
                  <c:v>7.2239122617207787</c:v>
                </c:pt>
                <c:pt idx="22">
                  <c:v>7.725215352388501</c:v>
                </c:pt>
                <c:pt idx="23">
                  <c:v>7.9167348872224306</c:v>
                </c:pt>
                <c:pt idx="24">
                  <c:v>8.0135095317952132</c:v>
                </c:pt>
                <c:pt idx="25">
                  <c:v>8.4056413567345309</c:v>
                </c:pt>
                <c:pt idx="26">
                  <c:v>8.4568272093309673</c:v>
                </c:pt>
                <c:pt idx="27">
                  <c:v>8.4512235525524968</c:v>
                </c:pt>
                <c:pt idx="28">
                  <c:v>8.425762640007525</c:v>
                </c:pt>
                <c:pt idx="29">
                  <c:v>8.6984840666361567</c:v>
                </c:pt>
                <c:pt idx="30">
                  <c:v>8.3627851096991304</c:v>
                </c:pt>
                <c:pt idx="31">
                  <c:v>8.2437263499159403</c:v>
                </c:pt>
                <c:pt idx="32">
                  <c:v>8.9588671342273596</c:v>
                </c:pt>
                <c:pt idx="33">
                  <c:v>8.8528789076961516</c:v>
                </c:pt>
                <c:pt idx="34">
                  <c:v>8.7449281702150969</c:v>
                </c:pt>
                <c:pt idx="35">
                  <c:v>8.7547062321154243</c:v>
                </c:pt>
                <c:pt idx="36">
                  <c:v>9.1546155370291711</c:v>
                </c:pt>
                <c:pt idx="37">
                  <c:v>8.974099899524397</c:v>
                </c:pt>
                <c:pt idx="38">
                  <c:v>9.4236183072199999</c:v>
                </c:pt>
                <c:pt idx="39">
                  <c:v>9.2983912967550673</c:v>
                </c:pt>
                <c:pt idx="40">
                  <c:v>9.7226168076090431</c:v>
                </c:pt>
                <c:pt idx="41">
                  <c:v>9.2684020803784133</c:v>
                </c:pt>
                <c:pt idx="42">
                  <c:v>9.3510835086273669</c:v>
                </c:pt>
                <c:pt idx="43">
                  <c:v>9.1958809609352272</c:v>
                </c:pt>
                <c:pt idx="44">
                  <c:v>9.644442337547785</c:v>
                </c:pt>
              </c:numCache>
            </c:numRef>
          </c:val>
          <c:smooth val="0"/>
          <c:extLst>
            <c:ext xmlns:c16="http://schemas.microsoft.com/office/drawing/2014/chart" uri="{C3380CC4-5D6E-409C-BE32-E72D297353CC}">
              <c16:uniqueId val="{00000007-67CA-47B9-A937-75334627FA3A}"/>
            </c:ext>
          </c:extLst>
        </c:ser>
        <c:dLbls>
          <c:showLegendKey val="0"/>
          <c:showVal val="0"/>
          <c:showCatName val="0"/>
          <c:showSerName val="0"/>
          <c:showPercent val="0"/>
          <c:showBubbleSize val="0"/>
        </c:dLbls>
        <c:marker val="1"/>
        <c:smooth val="0"/>
        <c:axId val="141456512"/>
        <c:axId val="141458048"/>
      </c:lineChart>
      <c:dateAx>
        <c:axId val="141456512"/>
        <c:scaling>
          <c:orientation val="minMax"/>
          <c:min val="39783"/>
        </c:scaling>
        <c:delete val="0"/>
        <c:axPos val="b"/>
        <c:numFmt formatCode="mm\/yy" sourceLinked="0"/>
        <c:majorTickMark val="none"/>
        <c:minorTickMark val="none"/>
        <c:tickLblPos val="low"/>
        <c:spPr>
          <a:ln w="6350">
            <a:solidFill>
              <a:srgbClr val="000000"/>
            </a:solidFill>
            <a:prstDash val="solid"/>
          </a:ln>
        </c:spPr>
        <c:txPr>
          <a:bodyPr rot="0" vert="horz"/>
          <a:lstStyle/>
          <a:p>
            <a:pPr>
              <a:defRPr sz="900">
                <a:latin typeface="Arial"/>
                <a:ea typeface="Arial"/>
                <a:cs typeface="Arial"/>
              </a:defRPr>
            </a:pPr>
            <a:endParaRPr lang="cs-CZ"/>
          </a:p>
        </c:txPr>
        <c:crossAx val="141458048"/>
        <c:crosses val="autoZero"/>
        <c:auto val="1"/>
        <c:lblOffset val="100"/>
        <c:baseTimeUnit val="months"/>
        <c:majorUnit val="24"/>
        <c:majorTimeUnit val="months"/>
        <c:minorUnit val="1"/>
        <c:minorTimeUnit val="months"/>
      </c:dateAx>
      <c:valAx>
        <c:axId val="141458048"/>
        <c:scaling>
          <c:orientation val="minMax"/>
          <c:max val="10"/>
        </c:scaling>
        <c:delete val="0"/>
        <c:axPos val="l"/>
        <c:numFmt formatCode="0" sourceLinked="0"/>
        <c:majorTickMark val="out"/>
        <c:minorTickMark val="none"/>
        <c:tickLblPos val="nextTo"/>
        <c:spPr>
          <a:ln w="6350">
            <a:solidFill>
              <a:srgbClr val="000000"/>
            </a:solidFill>
          </a:ln>
        </c:spPr>
        <c:txPr>
          <a:bodyPr rot="0" vert="horz"/>
          <a:lstStyle/>
          <a:p>
            <a:pPr>
              <a:defRPr sz="900">
                <a:latin typeface="Arial"/>
                <a:ea typeface="Arial"/>
                <a:cs typeface="Arial"/>
              </a:defRPr>
            </a:pPr>
            <a:endParaRPr lang="cs-CZ"/>
          </a:p>
        </c:txPr>
        <c:crossAx val="141456512"/>
        <c:crosses val="autoZero"/>
        <c:crossBetween val="between"/>
        <c:majorUnit val="2"/>
      </c:valAx>
      <c:valAx>
        <c:axId val="141463936"/>
        <c:scaling>
          <c:orientation val="minMax"/>
        </c:scaling>
        <c:delete val="0"/>
        <c:axPos val="r"/>
        <c:numFmt formatCode="#,##0.0" sourceLinked="0"/>
        <c:majorTickMark val="out"/>
        <c:minorTickMark val="none"/>
        <c:tickLblPos val="nextTo"/>
        <c:spPr>
          <a:ln w="6350">
            <a:solidFill>
              <a:srgbClr val="000000"/>
            </a:solidFill>
          </a:ln>
        </c:spPr>
        <c:txPr>
          <a:bodyPr rot="0" vert="horz"/>
          <a:lstStyle/>
          <a:p>
            <a:pPr>
              <a:defRPr sz="900" b="0">
                <a:latin typeface="Arial"/>
                <a:ea typeface="Arial"/>
                <a:cs typeface="Arial"/>
              </a:defRPr>
            </a:pPr>
            <a:endParaRPr lang="cs-CZ"/>
          </a:p>
        </c:txPr>
        <c:crossAx val="141465472"/>
        <c:crosses val="max"/>
        <c:crossBetween val="between"/>
      </c:valAx>
      <c:dateAx>
        <c:axId val="141465472"/>
        <c:scaling>
          <c:orientation val="minMax"/>
        </c:scaling>
        <c:delete val="1"/>
        <c:axPos val="b"/>
        <c:numFmt formatCode="m/d/yyyy" sourceLinked="1"/>
        <c:majorTickMark val="out"/>
        <c:minorTickMark val="none"/>
        <c:tickLblPos val="nextTo"/>
        <c:crossAx val="141463936"/>
        <c:crosses val="autoZero"/>
        <c:auto val="1"/>
        <c:lblOffset val="100"/>
        <c:baseTimeUnit val="months"/>
      </c:dateAx>
      <c:spPr>
        <a:noFill/>
        <a:ln w="25400">
          <a:noFill/>
        </a:ln>
      </c:spPr>
    </c:plotArea>
    <c:legend>
      <c:legendPos val="b"/>
      <c:layout>
        <c:manualLayout>
          <c:xMode val="edge"/>
          <c:yMode val="edge"/>
          <c:x val="6.5495134116216429E-3"/>
          <c:y val="0.69813578858198277"/>
          <c:w val="0.87707863003138598"/>
          <c:h val="0.30186421141801717"/>
        </c:manualLayout>
      </c:layout>
      <c:overlay val="0"/>
      <c:spPr>
        <a:ln w="25400">
          <a:noFill/>
        </a:ln>
      </c:spPr>
      <c:txPr>
        <a:bodyPr/>
        <a:lstStyle/>
        <a:p>
          <a:pPr>
            <a:defRPr sz="900">
              <a:latin typeface="Arial"/>
              <a:ea typeface="Arial"/>
              <a:cs typeface="Arial"/>
            </a:defRPr>
          </a:pPr>
          <a:endParaRPr lang="cs-CZ"/>
        </a:p>
      </c:txPr>
    </c:legend>
    <c:plotVisOnly val="1"/>
    <c:dispBlanksAs val="zero"/>
    <c:showDLblsOverMax val="0"/>
  </c:chart>
  <c:spPr>
    <a:ln w="25400">
      <a:noFill/>
    </a:ln>
  </c:sp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chart" Target="../charts/chart41.xml"/></Relationships>
</file>

<file path=xl/drawings/_rels/drawing29.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chart" Target="../charts/chart45.xml"/><Relationship Id="rId4" Type="http://schemas.openxmlformats.org/officeDocument/2006/relationships/chart" Target="../charts/chart48.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32.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3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3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1</xdr:col>
      <xdr:colOff>28575</xdr:colOff>
      <xdr:row>5</xdr:row>
      <xdr:rowOff>9525</xdr:rowOff>
    </xdr:from>
    <xdr:to>
      <xdr:col>6</xdr:col>
      <xdr:colOff>104775</xdr:colOff>
      <xdr:row>21</xdr:row>
      <xdr:rowOff>57150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577663</xdr:colOff>
      <xdr:row>5</xdr:row>
      <xdr:rowOff>29135</xdr:rowOff>
    </xdr:from>
    <xdr:to>
      <xdr:col>6</xdr:col>
      <xdr:colOff>549088</xdr:colOff>
      <xdr:row>25</xdr:row>
      <xdr:rowOff>95810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35</xdr:row>
      <xdr:rowOff>9525</xdr:rowOff>
    </xdr:from>
    <xdr:to>
      <xdr:col>6</xdr:col>
      <xdr:colOff>104775</xdr:colOff>
      <xdr:row>51</xdr:row>
      <xdr:rowOff>57150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577663</xdr:colOff>
      <xdr:row>35</xdr:row>
      <xdr:rowOff>29135</xdr:rowOff>
    </xdr:from>
    <xdr:to>
      <xdr:col>6</xdr:col>
      <xdr:colOff>549088</xdr:colOff>
      <xdr:row>55</xdr:row>
      <xdr:rowOff>95810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167"/>
          <a:ext cx="0" cy="0"/>
          <a:chOff x="0" y="6167"/>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167"/>
          <a:ext cx="0" cy="0"/>
          <a:chOff x="0" y="6167"/>
          <a:chExt cx="0" cy="0"/>
        </a:xfrm>
      </cdr:grpSpPr>
    </cdr:grpSp>
  </cdr:relSizeAnchor>
  <cdr:relSizeAnchor xmlns:cdr="http://schemas.openxmlformats.org/drawingml/2006/chartDrawing">
    <cdr:from>
      <cdr:x>0.00989</cdr:x>
      <cdr:y>0</cdr:y>
    </cdr:from>
    <cdr:to>
      <cdr:x>0.13283</cdr:x>
      <cdr:y>0.06065</cdr:y>
    </cdr:to>
    <cdr:sp macro="" textlink="">
      <cdr:nvSpPr>
        <cdr:cNvPr id="25" name="TextovéPole 4"/>
        <cdr:cNvSpPr txBox="1"/>
      </cdr:nvSpPr>
      <cdr:spPr>
        <a:xfrm xmlns:a="http://schemas.openxmlformats.org/drawingml/2006/main">
          <a:off x="36274" y="0"/>
          <a:ext cx="451000" cy="19401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0.02902</cdr:x>
      <cdr:y>0.19255</cdr:y>
    </cdr:from>
    <cdr:to>
      <cdr:x>0.15196</cdr:x>
      <cdr:y>0.25397</cdr:y>
    </cdr:to>
    <cdr:sp macro="" textlink="">
      <cdr:nvSpPr>
        <cdr:cNvPr id="26" name="TextovéPole 4"/>
        <cdr:cNvSpPr txBox="1"/>
      </cdr:nvSpPr>
      <cdr:spPr>
        <a:xfrm xmlns:a="http://schemas.openxmlformats.org/drawingml/2006/main">
          <a:off x="106458" y="615952"/>
          <a:ext cx="451000" cy="196476"/>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0.03175</cdr:x>
      <cdr:y>0.38271</cdr:y>
    </cdr:from>
    <cdr:to>
      <cdr:x>0.15469</cdr:x>
      <cdr:y>0.44412</cdr:y>
    </cdr:to>
    <cdr:sp macro="" textlink="">
      <cdr:nvSpPr>
        <cdr:cNvPr id="27" name="TextovéPole 4"/>
        <cdr:cNvSpPr txBox="1"/>
      </cdr:nvSpPr>
      <cdr:spPr>
        <a:xfrm xmlns:a="http://schemas.openxmlformats.org/drawingml/2006/main">
          <a:off x="116484" y="1224237"/>
          <a:ext cx="451000" cy="19644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0.03449</cdr:x>
      <cdr:y>0.58069</cdr:y>
    </cdr:from>
    <cdr:to>
      <cdr:x>0.15743</cdr:x>
      <cdr:y>0.64211</cdr:y>
    </cdr:to>
    <cdr:sp macro="" textlink="">
      <cdr:nvSpPr>
        <cdr:cNvPr id="33" name="TextovéPole 4"/>
        <cdr:cNvSpPr txBox="1"/>
      </cdr:nvSpPr>
      <cdr:spPr>
        <a:xfrm xmlns:a="http://schemas.openxmlformats.org/drawingml/2006/main">
          <a:off x="126511" y="1857553"/>
          <a:ext cx="451000" cy="196476"/>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0.03175</cdr:x>
      <cdr:y>0.77391</cdr:y>
    </cdr:from>
    <cdr:to>
      <cdr:x>0.15469</cdr:x>
      <cdr:y>0.83532</cdr:y>
    </cdr:to>
    <cdr:sp macro="" textlink="">
      <cdr:nvSpPr>
        <cdr:cNvPr id="34" name="TextovéPole 4"/>
        <cdr:cNvSpPr txBox="1"/>
      </cdr:nvSpPr>
      <cdr:spPr>
        <a:xfrm xmlns:a="http://schemas.openxmlformats.org/drawingml/2006/main">
          <a:off x="116483" y="2475672"/>
          <a:ext cx="451001" cy="19644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0.86326</cdr:x>
      <cdr:y>0.00472</cdr:y>
    </cdr:from>
    <cdr:to>
      <cdr:x>1</cdr:x>
      <cdr:y>0.84152</cdr:y>
    </cdr:to>
    <cdr:grpSp>
      <cdr:nvGrpSpPr>
        <cdr:cNvPr id="18" name="Skupina 17"/>
        <cdr:cNvGrpSpPr/>
      </cdr:nvGrpSpPr>
      <cdr:grpSpPr>
        <a:xfrm xmlns:a="http://schemas.openxmlformats.org/drawingml/2006/main">
          <a:off x="3156451" y="15241"/>
          <a:ext cx="499980" cy="2702006"/>
          <a:chOff x="-59769" y="-73028"/>
          <a:chExt cx="450212" cy="3395294"/>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18962" y="761124"/>
            <a:ext cx="409405" cy="593406"/>
            <a:chOff x="-20330" y="809854"/>
            <a:chExt cx="439013" cy="631400"/>
          </a:xfrm>
        </cdr:grpSpPr>
        <cdr:sp macro="" textlink="">
          <cdr:nvSpPr>
            <cdr:cNvPr id="40" name="TextovéPole 4"/>
            <cdr:cNvSpPr txBox="1"/>
          </cdr:nvSpPr>
          <cdr:spPr>
            <a:xfrm xmlns:a="http://schemas.openxmlformats.org/drawingml/2006/main">
              <a:off x="40442" y="809854"/>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20330" y="1064431"/>
              <a:ext cx="126330" cy="199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79395" y="1177336"/>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59769" y="1860131"/>
            <a:ext cx="450212" cy="528253"/>
            <a:chOff x="-64093" y="1979229"/>
            <a:chExt cx="482777" cy="562077"/>
          </a:xfrm>
        </cdr:grpSpPr>
        <cdr:sp macro="" textlink="">
          <cdr:nvSpPr>
            <cdr:cNvPr id="37" name="TextovéPole 4"/>
            <cdr:cNvSpPr txBox="1"/>
          </cdr:nvSpPr>
          <cdr:spPr>
            <a:xfrm xmlns:a="http://schemas.openxmlformats.org/drawingml/2006/main" flipH="1">
              <a:off x="-64093" y="2179957"/>
              <a:ext cx="206375" cy="190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9396" y="1979229"/>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38521" y="2277389"/>
              <a:ext cx="380163"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3074229"/>
            <a:ext cx="354522"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11.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167"/>
          <a:ext cx="0" cy="0"/>
          <a:chOff x="0" y="6167"/>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167"/>
          <a:ext cx="0" cy="0"/>
          <a:chOff x="0" y="6167"/>
          <a:chExt cx="0" cy="0"/>
        </a:xfrm>
      </cdr:grpSpPr>
    </cdr:grpSp>
  </cdr:relSizeAnchor>
  <cdr:relSizeAnchor xmlns:cdr="http://schemas.openxmlformats.org/drawingml/2006/chartDrawing">
    <cdr:from>
      <cdr:x>0.00989</cdr:x>
      <cdr:y>0</cdr:y>
    </cdr:from>
    <cdr:to>
      <cdr:x>0.13283</cdr:x>
      <cdr:y>0.06065</cdr:y>
    </cdr:to>
    <cdr:sp macro="" textlink="">
      <cdr:nvSpPr>
        <cdr:cNvPr id="25" name="TextovéPole 4"/>
        <cdr:cNvSpPr txBox="1"/>
      </cdr:nvSpPr>
      <cdr:spPr>
        <a:xfrm xmlns:a="http://schemas.openxmlformats.org/drawingml/2006/main">
          <a:off x="36274" y="0"/>
          <a:ext cx="451000" cy="19401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0.02902</cdr:x>
      <cdr:y>0.19255</cdr:y>
    </cdr:from>
    <cdr:to>
      <cdr:x>0.15196</cdr:x>
      <cdr:y>0.25397</cdr:y>
    </cdr:to>
    <cdr:sp macro="" textlink="">
      <cdr:nvSpPr>
        <cdr:cNvPr id="26" name="TextovéPole 4"/>
        <cdr:cNvSpPr txBox="1"/>
      </cdr:nvSpPr>
      <cdr:spPr>
        <a:xfrm xmlns:a="http://schemas.openxmlformats.org/drawingml/2006/main">
          <a:off x="106458" y="615952"/>
          <a:ext cx="451000" cy="196476"/>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0.03175</cdr:x>
      <cdr:y>0.38271</cdr:y>
    </cdr:from>
    <cdr:to>
      <cdr:x>0.15469</cdr:x>
      <cdr:y>0.44412</cdr:y>
    </cdr:to>
    <cdr:sp macro="" textlink="">
      <cdr:nvSpPr>
        <cdr:cNvPr id="27" name="TextovéPole 4"/>
        <cdr:cNvSpPr txBox="1"/>
      </cdr:nvSpPr>
      <cdr:spPr>
        <a:xfrm xmlns:a="http://schemas.openxmlformats.org/drawingml/2006/main">
          <a:off x="116484" y="1224237"/>
          <a:ext cx="451000" cy="19644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0.03449</cdr:x>
      <cdr:y>0.58069</cdr:y>
    </cdr:from>
    <cdr:to>
      <cdr:x>0.15743</cdr:x>
      <cdr:y>0.64211</cdr:y>
    </cdr:to>
    <cdr:sp macro="" textlink="">
      <cdr:nvSpPr>
        <cdr:cNvPr id="33" name="TextovéPole 4"/>
        <cdr:cNvSpPr txBox="1"/>
      </cdr:nvSpPr>
      <cdr:spPr>
        <a:xfrm xmlns:a="http://schemas.openxmlformats.org/drawingml/2006/main">
          <a:off x="126511" y="1857553"/>
          <a:ext cx="451000" cy="196476"/>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0.03175</cdr:x>
      <cdr:y>0.77391</cdr:y>
    </cdr:from>
    <cdr:to>
      <cdr:x>0.15469</cdr:x>
      <cdr:y>0.83532</cdr:y>
    </cdr:to>
    <cdr:sp macro="" textlink="">
      <cdr:nvSpPr>
        <cdr:cNvPr id="34" name="TextovéPole 4"/>
        <cdr:cNvSpPr txBox="1"/>
      </cdr:nvSpPr>
      <cdr:spPr>
        <a:xfrm xmlns:a="http://schemas.openxmlformats.org/drawingml/2006/main">
          <a:off x="116483" y="2475672"/>
          <a:ext cx="451001" cy="196444"/>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0.86816</cdr:x>
      <cdr:y>0.00472</cdr:y>
    </cdr:from>
    <cdr:to>
      <cdr:x>1</cdr:x>
      <cdr:y>0.84152</cdr:y>
    </cdr:to>
    <cdr:grpSp>
      <cdr:nvGrpSpPr>
        <cdr:cNvPr id="18" name="Skupina 17"/>
        <cdr:cNvGrpSpPr/>
      </cdr:nvGrpSpPr>
      <cdr:grpSpPr>
        <a:xfrm xmlns:a="http://schemas.openxmlformats.org/drawingml/2006/main">
          <a:off x="3174367" y="15241"/>
          <a:ext cx="482064" cy="2702006"/>
          <a:chOff x="-43626" y="-73028"/>
          <a:chExt cx="434069" cy="3395294"/>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12503" y="808600"/>
            <a:ext cx="402946" cy="545932"/>
            <a:chOff x="-13405" y="860369"/>
            <a:chExt cx="432088" cy="580885"/>
          </a:xfrm>
        </cdr:grpSpPr>
        <cdr:sp macro="" textlink="">
          <cdr:nvSpPr>
            <cdr:cNvPr id="40" name="TextovéPole 4"/>
            <cdr:cNvSpPr txBox="1"/>
          </cdr:nvSpPr>
          <cdr:spPr>
            <a:xfrm xmlns:a="http://schemas.openxmlformats.org/drawingml/2006/main">
              <a:off x="45697" y="860369"/>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13405" y="1064431"/>
              <a:ext cx="126330" cy="199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79395" y="1177336"/>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43626" y="1860129"/>
            <a:ext cx="434069" cy="562948"/>
            <a:chOff x="-46782" y="1979229"/>
            <a:chExt cx="465466" cy="598990"/>
          </a:xfrm>
        </cdr:grpSpPr>
        <cdr:sp macro="" textlink="">
          <cdr:nvSpPr>
            <cdr:cNvPr id="37" name="TextovéPole 4"/>
            <cdr:cNvSpPr txBox="1"/>
          </cdr:nvSpPr>
          <cdr:spPr>
            <a:xfrm xmlns:a="http://schemas.openxmlformats.org/drawingml/2006/main" flipH="1">
              <a:off x="-46782" y="2179957"/>
              <a:ext cx="206375" cy="190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9396" y="1979229"/>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38521" y="2277389"/>
              <a:ext cx="380163" cy="30083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3074229"/>
            <a:ext cx="354522"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600809</xdr:colOff>
      <xdr:row>5</xdr:row>
      <xdr:rowOff>44421</xdr:rowOff>
    </xdr:from>
    <xdr:to>
      <xdr:col>7</xdr:col>
      <xdr:colOff>37369</xdr:colOff>
      <xdr:row>25</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7</xdr:col>
      <xdr:colOff>41678</xdr:colOff>
      <xdr:row>58</xdr:row>
      <xdr:rowOff>112461</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101"/>
          <a:ext cx="0" cy="0"/>
          <a:chOff x="0" y="6101"/>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101"/>
          <a:ext cx="0" cy="0"/>
          <a:chOff x="0" y="6101"/>
          <a:chExt cx="0" cy="0"/>
        </a:xfrm>
      </cdr:grpSpPr>
    </cdr:grpSp>
  </cdr:relSizeAnchor>
  <cdr:relSizeAnchor xmlns:cdr="http://schemas.openxmlformats.org/drawingml/2006/chartDrawing">
    <cdr:from>
      <cdr:x>0.00992</cdr:x>
      <cdr:y>0.00459</cdr:y>
    </cdr:from>
    <cdr:to>
      <cdr:x>0.13286</cdr:x>
      <cdr:y>0.06524</cdr:y>
    </cdr:to>
    <cdr:sp macro="" textlink="">
      <cdr:nvSpPr>
        <cdr:cNvPr id="25" name="TextovéPole 4"/>
        <cdr:cNvSpPr txBox="1"/>
      </cdr:nvSpPr>
      <cdr:spPr>
        <a:xfrm xmlns:a="http://schemas.openxmlformats.org/drawingml/2006/main">
          <a:off x="36634" y="14654"/>
          <a:ext cx="454079" cy="193721"/>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0.02976</cdr:x>
      <cdr:y>0.19703</cdr:y>
    </cdr:from>
    <cdr:to>
      <cdr:x>0.1527</cdr:x>
      <cdr:y>0.25845</cdr:y>
    </cdr:to>
    <cdr:sp macro="" textlink="">
      <cdr:nvSpPr>
        <cdr:cNvPr id="26" name="TextovéPole 4"/>
        <cdr:cNvSpPr txBox="1"/>
      </cdr:nvSpPr>
      <cdr:spPr>
        <a:xfrm xmlns:a="http://schemas.openxmlformats.org/drawingml/2006/main">
          <a:off x="109904" y="629316"/>
          <a:ext cx="454079" cy="19618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0.02777</cdr:x>
      <cdr:y>0.38813</cdr:y>
    </cdr:from>
    <cdr:to>
      <cdr:x>0.15071</cdr:x>
      <cdr:y>0.44954</cdr:y>
    </cdr:to>
    <cdr:sp macro="" textlink="">
      <cdr:nvSpPr>
        <cdr:cNvPr id="27" name="TextovéPole 4"/>
        <cdr:cNvSpPr txBox="1"/>
      </cdr:nvSpPr>
      <cdr:spPr>
        <a:xfrm xmlns:a="http://schemas.openxmlformats.org/drawingml/2006/main">
          <a:off x="102577" y="1239731"/>
          <a:ext cx="454079" cy="19614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0.02777</cdr:x>
      <cdr:y>0.57923</cdr:y>
    </cdr:from>
    <cdr:to>
      <cdr:x>0.15071</cdr:x>
      <cdr:y>0.64065</cdr:y>
    </cdr:to>
    <cdr:sp macro="" textlink="">
      <cdr:nvSpPr>
        <cdr:cNvPr id="33" name="TextovéPole 4"/>
        <cdr:cNvSpPr txBox="1"/>
      </cdr:nvSpPr>
      <cdr:spPr>
        <a:xfrm xmlns:a="http://schemas.openxmlformats.org/drawingml/2006/main">
          <a:off x="102577" y="1850114"/>
          <a:ext cx="454079" cy="19618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0.03388</cdr:x>
      <cdr:y>0.7644</cdr:y>
    </cdr:from>
    <cdr:to>
      <cdr:x>0.15682</cdr:x>
      <cdr:y>0.82581</cdr:y>
    </cdr:to>
    <cdr:sp macro="" textlink="">
      <cdr:nvSpPr>
        <cdr:cNvPr id="34" name="TextovéPole 4"/>
        <cdr:cNvSpPr txBox="1"/>
      </cdr:nvSpPr>
      <cdr:spPr>
        <a:xfrm xmlns:a="http://schemas.openxmlformats.org/drawingml/2006/main">
          <a:off x="125144" y="2441548"/>
          <a:ext cx="454079" cy="19614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0.86067</cdr:x>
      <cdr:y>0.00472</cdr:y>
    </cdr:from>
    <cdr:to>
      <cdr:x>1</cdr:x>
      <cdr:y>0.84152</cdr:y>
    </cdr:to>
    <cdr:grpSp>
      <cdr:nvGrpSpPr>
        <cdr:cNvPr id="18" name="Skupina 17"/>
        <cdr:cNvGrpSpPr/>
      </cdr:nvGrpSpPr>
      <cdr:grpSpPr>
        <a:xfrm xmlns:a="http://schemas.openxmlformats.org/drawingml/2006/main">
          <a:off x="3187715" y="15076"/>
          <a:ext cx="516045" cy="2672805"/>
          <a:chOff x="-68301" y="-73028"/>
          <a:chExt cx="458744" cy="3395294"/>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30888" y="837671"/>
            <a:ext cx="421331" cy="516862"/>
            <a:chOff x="-33119" y="891301"/>
            <a:chExt cx="451802" cy="549953"/>
          </a:xfrm>
        </cdr:grpSpPr>
        <cdr:sp macro="" textlink="">
          <cdr:nvSpPr>
            <cdr:cNvPr id="40" name="TextovéPole 4"/>
            <cdr:cNvSpPr txBox="1"/>
          </cdr:nvSpPr>
          <cdr:spPr>
            <a:xfrm xmlns:a="http://schemas.openxmlformats.org/drawingml/2006/main">
              <a:off x="50299" y="891301"/>
              <a:ext cx="339288" cy="263919"/>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33119" y="1104902"/>
              <a:ext cx="126330" cy="199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79395" y="1177336"/>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68301" y="1895605"/>
            <a:ext cx="458744" cy="559462"/>
            <a:chOff x="-73242" y="2016975"/>
            <a:chExt cx="491926" cy="595282"/>
          </a:xfrm>
        </cdr:grpSpPr>
        <cdr:sp macro="" textlink="">
          <cdr:nvSpPr>
            <cdr:cNvPr id="37" name="TextovéPole 4"/>
            <cdr:cNvSpPr txBox="1"/>
          </cdr:nvSpPr>
          <cdr:spPr>
            <a:xfrm xmlns:a="http://schemas.openxmlformats.org/drawingml/2006/main" flipH="1">
              <a:off x="-73242" y="2210942"/>
              <a:ext cx="206375" cy="190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9396" y="2016975"/>
              <a:ext cx="339288"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35659" y="2348340"/>
              <a:ext cx="380163"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3074229"/>
            <a:ext cx="354522"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14.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091"/>
          <a:ext cx="0" cy="0"/>
          <a:chOff x="0" y="6091"/>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091"/>
          <a:ext cx="0" cy="0"/>
          <a:chOff x="0" y="6091"/>
          <a:chExt cx="0" cy="0"/>
        </a:xfrm>
      </cdr:grpSpPr>
    </cdr:grpSp>
  </cdr:relSizeAnchor>
  <cdr:relSizeAnchor xmlns:cdr="http://schemas.openxmlformats.org/drawingml/2006/chartDrawing">
    <cdr:from>
      <cdr:x>0.00992</cdr:x>
      <cdr:y>0.00459</cdr:y>
    </cdr:from>
    <cdr:to>
      <cdr:x>0.13286</cdr:x>
      <cdr:y>0.06524</cdr:y>
    </cdr:to>
    <cdr:sp macro="" textlink="">
      <cdr:nvSpPr>
        <cdr:cNvPr id="25" name="TextovéPole 4"/>
        <cdr:cNvSpPr txBox="1"/>
      </cdr:nvSpPr>
      <cdr:spPr>
        <a:xfrm xmlns:a="http://schemas.openxmlformats.org/drawingml/2006/main">
          <a:off x="36634" y="14654"/>
          <a:ext cx="454079" cy="193721"/>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0.02976</cdr:x>
      <cdr:y>0.19703</cdr:y>
    </cdr:from>
    <cdr:to>
      <cdr:x>0.1527</cdr:x>
      <cdr:y>0.25845</cdr:y>
    </cdr:to>
    <cdr:sp macro="" textlink="">
      <cdr:nvSpPr>
        <cdr:cNvPr id="26" name="TextovéPole 4"/>
        <cdr:cNvSpPr txBox="1"/>
      </cdr:nvSpPr>
      <cdr:spPr>
        <a:xfrm xmlns:a="http://schemas.openxmlformats.org/drawingml/2006/main">
          <a:off x="109904" y="629316"/>
          <a:ext cx="454079" cy="19618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0.02777</cdr:x>
      <cdr:y>0.38813</cdr:y>
    </cdr:from>
    <cdr:to>
      <cdr:x>0.15071</cdr:x>
      <cdr:y>0.44954</cdr:y>
    </cdr:to>
    <cdr:sp macro="" textlink="">
      <cdr:nvSpPr>
        <cdr:cNvPr id="27" name="TextovéPole 4"/>
        <cdr:cNvSpPr txBox="1"/>
      </cdr:nvSpPr>
      <cdr:spPr>
        <a:xfrm xmlns:a="http://schemas.openxmlformats.org/drawingml/2006/main">
          <a:off x="102577" y="1239731"/>
          <a:ext cx="454079" cy="19614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0.02777</cdr:x>
      <cdr:y>0.57923</cdr:y>
    </cdr:from>
    <cdr:to>
      <cdr:x>0.15071</cdr:x>
      <cdr:y>0.64065</cdr:y>
    </cdr:to>
    <cdr:sp macro="" textlink="">
      <cdr:nvSpPr>
        <cdr:cNvPr id="33" name="TextovéPole 4"/>
        <cdr:cNvSpPr txBox="1"/>
      </cdr:nvSpPr>
      <cdr:spPr>
        <a:xfrm xmlns:a="http://schemas.openxmlformats.org/drawingml/2006/main">
          <a:off x="102577" y="1850114"/>
          <a:ext cx="454079" cy="19618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0.03388</cdr:x>
      <cdr:y>0.7644</cdr:y>
    </cdr:from>
    <cdr:to>
      <cdr:x>0.15682</cdr:x>
      <cdr:y>0.82581</cdr:y>
    </cdr:to>
    <cdr:sp macro="" textlink="">
      <cdr:nvSpPr>
        <cdr:cNvPr id="34" name="TextovéPole 4"/>
        <cdr:cNvSpPr txBox="1"/>
      </cdr:nvSpPr>
      <cdr:spPr>
        <a:xfrm xmlns:a="http://schemas.openxmlformats.org/drawingml/2006/main">
          <a:off x="125144" y="2441548"/>
          <a:ext cx="454079" cy="19614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0.86067</cdr:x>
      <cdr:y>0.00472</cdr:y>
    </cdr:from>
    <cdr:to>
      <cdr:x>1</cdr:x>
      <cdr:y>0.84152</cdr:y>
    </cdr:to>
    <cdr:grpSp>
      <cdr:nvGrpSpPr>
        <cdr:cNvPr id="18" name="Skupina 17"/>
        <cdr:cNvGrpSpPr/>
      </cdr:nvGrpSpPr>
      <cdr:grpSpPr>
        <a:xfrm xmlns:a="http://schemas.openxmlformats.org/drawingml/2006/main">
          <a:off x="3183858" y="15052"/>
          <a:ext cx="515420" cy="2668586"/>
          <a:chOff x="-68301" y="-73028"/>
          <a:chExt cx="458744" cy="3395294"/>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30888" y="837671"/>
            <a:ext cx="421331" cy="516862"/>
            <a:chOff x="-33119" y="891301"/>
            <a:chExt cx="451802" cy="549953"/>
          </a:xfrm>
        </cdr:grpSpPr>
        <cdr:sp macro="" textlink="">
          <cdr:nvSpPr>
            <cdr:cNvPr id="40" name="TextovéPole 4"/>
            <cdr:cNvSpPr txBox="1"/>
          </cdr:nvSpPr>
          <cdr:spPr>
            <a:xfrm xmlns:a="http://schemas.openxmlformats.org/drawingml/2006/main">
              <a:off x="50299" y="891301"/>
              <a:ext cx="339288" cy="263919"/>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33119" y="1104902"/>
              <a:ext cx="126330" cy="199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79395" y="1177336"/>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68301" y="1895604"/>
            <a:ext cx="458744" cy="606562"/>
            <a:chOff x="-73242" y="2016975"/>
            <a:chExt cx="491926" cy="645398"/>
          </a:xfrm>
        </cdr:grpSpPr>
        <cdr:sp macro="" textlink="">
          <cdr:nvSpPr>
            <cdr:cNvPr id="37" name="TextovéPole 4"/>
            <cdr:cNvSpPr txBox="1"/>
          </cdr:nvSpPr>
          <cdr:spPr>
            <a:xfrm xmlns:a="http://schemas.openxmlformats.org/drawingml/2006/main" flipH="1">
              <a:off x="-73242" y="2210942"/>
              <a:ext cx="206375" cy="19050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9396" y="2016975"/>
              <a:ext cx="339288"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35659" y="2348340"/>
              <a:ext cx="380163" cy="31403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3074229"/>
            <a:ext cx="354522"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15.xml><?xml version="1.0" encoding="utf-8"?>
<xdr:wsDr xmlns:xdr="http://schemas.openxmlformats.org/drawingml/2006/spreadsheetDrawing" xmlns:a="http://schemas.openxmlformats.org/drawingml/2006/main">
  <xdr:twoCellAnchor>
    <xdr:from>
      <xdr:col>1</xdr:col>
      <xdr:colOff>28574</xdr:colOff>
      <xdr:row>6</xdr:row>
      <xdr:rowOff>13757</xdr:rowOff>
    </xdr:from>
    <xdr:to>
      <xdr:col>7</xdr:col>
      <xdr:colOff>3174</xdr:colOff>
      <xdr:row>25</xdr:row>
      <xdr:rowOff>15650</xdr:rowOff>
    </xdr:to>
    <xdr:graphicFrame macro="">
      <xdr:nvGraphicFramePr>
        <xdr:cNvPr id="2" name="Graf 1">
          <a:extLst>
            <a:ext uri="{FF2B5EF4-FFF2-40B4-BE49-F238E27FC236}">
              <a16:creationId xmlns:a16="http://schemas.microsoft.com/office/drawing/2014/main" id="{DC9CD479-E787-4495-85A7-B6B8E4EFC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55</xdr:row>
      <xdr:rowOff>1893</xdr:rowOff>
    </xdr:to>
    <xdr:graphicFrame macro="">
      <xdr:nvGraphicFramePr>
        <xdr:cNvPr id="6" name="Graf 5">
          <a:extLst>
            <a:ext uri="{FF2B5EF4-FFF2-40B4-BE49-F238E27FC236}">
              <a16:creationId xmlns:a16="http://schemas.microsoft.com/office/drawing/2014/main" id="{DC9CD479-E787-4495-85A7-B6B8E4EFC2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26276</xdr:colOff>
      <xdr:row>6</xdr:row>
      <xdr:rowOff>4598</xdr:rowOff>
    </xdr:from>
    <xdr:to>
      <xdr:col>7</xdr:col>
      <xdr:colOff>876</xdr:colOff>
      <xdr:row>27</xdr:row>
      <xdr:rowOff>0</xdr:rowOff>
    </xdr:to>
    <xdr:graphicFrame macro="">
      <xdr:nvGraphicFramePr>
        <xdr:cNvPr id="6" name="Graf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55</xdr:row>
      <xdr:rowOff>157327</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10584</xdr:colOff>
      <xdr:row>5</xdr:row>
      <xdr:rowOff>44824</xdr:rowOff>
    </xdr:from>
    <xdr:to>
      <xdr:col>7</xdr:col>
      <xdr:colOff>8299</xdr:colOff>
      <xdr:row>27</xdr:row>
      <xdr:rowOff>86334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10584</xdr:colOff>
      <xdr:row>41</xdr:row>
      <xdr:rowOff>44824</xdr:rowOff>
    </xdr:from>
    <xdr:to>
      <xdr:col>7</xdr:col>
      <xdr:colOff>8299</xdr:colOff>
      <xdr:row>63</xdr:row>
      <xdr:rowOff>86334</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0.89204</cdr:x>
      <cdr:y>0.30583</cdr:y>
    </cdr:from>
    <cdr:to>
      <cdr:x>0.96985</cdr:x>
      <cdr:y>0.35581</cdr:y>
    </cdr:to>
    <cdr:sp macro="" textlink="">
      <cdr:nvSpPr>
        <cdr:cNvPr id="2" name="TextovéPole 1"/>
        <cdr:cNvSpPr txBox="1"/>
      </cdr:nvSpPr>
      <cdr:spPr>
        <a:xfrm xmlns:a="http://schemas.openxmlformats.org/drawingml/2006/main">
          <a:off x="3236685" y="1294417"/>
          <a:ext cx="282327" cy="2115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800">
              <a:latin typeface="Arial" panose="020B0604020202020204" pitchFamily="34" charset="0"/>
              <a:cs typeface="Arial" panose="020B0604020202020204" pitchFamily="34" charset="0"/>
            </a:rPr>
            <a:t>1,1</a:t>
          </a:r>
        </a:p>
      </cdr:txBody>
    </cdr:sp>
  </cdr:relSizeAnchor>
</c:userShapes>
</file>

<file path=xl/drawings/drawing19.xml><?xml version="1.0" encoding="utf-8"?>
<c:userShapes xmlns:c="http://schemas.openxmlformats.org/drawingml/2006/chart">
  <cdr:relSizeAnchor xmlns:cdr="http://schemas.openxmlformats.org/drawingml/2006/chartDrawing">
    <cdr:from>
      <cdr:x>0.89204</cdr:x>
      <cdr:y>0.30583</cdr:y>
    </cdr:from>
    <cdr:to>
      <cdr:x>0.96985</cdr:x>
      <cdr:y>0.35581</cdr:y>
    </cdr:to>
    <cdr:sp macro="" textlink="">
      <cdr:nvSpPr>
        <cdr:cNvPr id="2" name="TextovéPole 1"/>
        <cdr:cNvSpPr txBox="1"/>
      </cdr:nvSpPr>
      <cdr:spPr>
        <a:xfrm xmlns:a="http://schemas.openxmlformats.org/drawingml/2006/main">
          <a:off x="3236685" y="1294417"/>
          <a:ext cx="282327" cy="2115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cs-CZ" sz="800">
              <a:latin typeface="Arial" panose="020B0604020202020204" pitchFamily="34" charset="0"/>
              <a:cs typeface="Arial" panose="020B0604020202020204" pitchFamily="34" charset="0"/>
            </a:rPr>
            <a:t>1.1</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590550</xdr:colOff>
      <xdr:row>6</xdr:row>
      <xdr:rowOff>9525</xdr:rowOff>
    </xdr:from>
    <xdr:to>
      <xdr:col>6</xdr:col>
      <xdr:colOff>565150</xdr:colOff>
      <xdr:row>27</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434792</xdr:colOff>
      <xdr:row>6</xdr:row>
      <xdr:rowOff>58774</xdr:rowOff>
    </xdr:from>
    <xdr:to>
      <xdr:col>5</xdr:col>
      <xdr:colOff>434792</xdr:colOff>
      <xdr:row>20</xdr:row>
      <xdr:rowOff>0</xdr:rowOff>
    </xdr:to>
    <xdr:cxnSp macro="">
      <xdr:nvCxnSpPr>
        <xdr:cNvPr id="6" name="Přímá spojnice 5"/>
        <xdr:cNvCxnSpPr/>
      </xdr:nvCxnSpPr>
      <xdr:spPr>
        <a:xfrm flipV="1">
          <a:off x="3482792" y="1030324"/>
          <a:ext cx="0" cy="2208176"/>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43</xdr:row>
      <xdr:rowOff>0</xdr:rowOff>
    </xdr:from>
    <xdr:to>
      <xdr:col>6</xdr:col>
      <xdr:colOff>584200</xdr:colOff>
      <xdr:row>64</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485775</xdr:colOff>
      <xdr:row>43</xdr:row>
      <xdr:rowOff>38100</xdr:rowOff>
    </xdr:from>
    <xdr:to>
      <xdr:col>5</xdr:col>
      <xdr:colOff>485775</xdr:colOff>
      <xdr:row>56</xdr:row>
      <xdr:rowOff>141251</xdr:rowOff>
    </xdr:to>
    <xdr:cxnSp macro="">
      <xdr:nvCxnSpPr>
        <xdr:cNvPr id="7" name="Přímá spojnice 6"/>
        <xdr:cNvCxnSpPr/>
      </xdr:nvCxnSpPr>
      <xdr:spPr>
        <a:xfrm flipV="1">
          <a:off x="3533775" y="7000875"/>
          <a:ext cx="0" cy="2208176"/>
        </a:xfrm>
        <a:prstGeom prst="line">
          <a:avLst/>
        </a:prstGeom>
        <a:ln w="190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19049</xdr:colOff>
      <xdr:row>5</xdr:row>
      <xdr:rowOff>28576</xdr:rowOff>
    </xdr:from>
    <xdr:to>
      <xdr:col>6</xdr:col>
      <xdr:colOff>603249</xdr:colOff>
      <xdr:row>27</xdr:row>
      <xdr:rowOff>28576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584200</xdr:colOff>
      <xdr:row>56</xdr:row>
      <xdr:rowOff>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22225</xdr:colOff>
      <xdr:row>5</xdr:row>
      <xdr:rowOff>41274</xdr:rowOff>
    </xdr:from>
    <xdr:to>
      <xdr:col>6</xdr:col>
      <xdr:colOff>533400</xdr:colOff>
      <xdr:row>26</xdr:row>
      <xdr:rowOff>142874</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6</xdr:col>
      <xdr:colOff>511175</xdr:colOff>
      <xdr:row>58</xdr:row>
      <xdr:rowOff>101600</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14289</xdr:colOff>
      <xdr:row>6</xdr:row>
      <xdr:rowOff>19051</xdr:rowOff>
    </xdr:from>
    <xdr:to>
      <xdr:col>6</xdr:col>
      <xdr:colOff>598489</xdr:colOff>
      <xdr:row>26</xdr:row>
      <xdr:rowOff>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30537</xdr:colOff>
      <xdr:row>34</xdr:row>
      <xdr:rowOff>82363</xdr:rowOff>
    </xdr:from>
    <xdr:to>
      <xdr:col>7</xdr:col>
      <xdr:colOff>5137</xdr:colOff>
      <xdr:row>54</xdr:row>
      <xdr:rowOff>124890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22225</xdr:colOff>
      <xdr:row>5</xdr:row>
      <xdr:rowOff>22224</xdr:rowOff>
    </xdr:from>
    <xdr:to>
      <xdr:col>6</xdr:col>
      <xdr:colOff>606425</xdr:colOff>
      <xdr:row>24</xdr:row>
      <xdr:rowOff>24117</xdr:rowOff>
    </xdr:to>
    <xdr:graphicFrame macro="">
      <xdr:nvGraphicFramePr>
        <xdr:cNvPr id="2" name="graf 20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31</xdr:row>
      <xdr:rowOff>0</xdr:rowOff>
    </xdr:from>
    <xdr:to>
      <xdr:col>6</xdr:col>
      <xdr:colOff>558800</xdr:colOff>
      <xdr:row>50</xdr:row>
      <xdr:rowOff>82550</xdr:rowOff>
    </xdr:to>
    <xdr:graphicFrame macro="">
      <xdr:nvGraphicFramePr>
        <xdr:cNvPr id="3" name="graf 20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5</xdr:row>
      <xdr:rowOff>9525</xdr:rowOff>
    </xdr:from>
    <xdr:to>
      <xdr:col>6</xdr:col>
      <xdr:colOff>584200</xdr:colOff>
      <xdr:row>26</xdr:row>
      <xdr:rowOff>92686</xdr:rowOff>
    </xdr:to>
    <xdr:graphicFrame macro="">
      <xdr:nvGraphicFramePr>
        <xdr:cNvPr id="4" name="graf 20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0</xdr:rowOff>
    </xdr:from>
    <xdr:to>
      <xdr:col>6</xdr:col>
      <xdr:colOff>584200</xdr:colOff>
      <xdr:row>55</xdr:row>
      <xdr:rowOff>83162</xdr:rowOff>
    </xdr:to>
    <xdr:graphicFrame macro="">
      <xdr:nvGraphicFramePr>
        <xdr:cNvPr id="6" name="graf 20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593725</xdr:colOff>
      <xdr:row>23</xdr:row>
      <xdr:rowOff>152400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593725</xdr:colOff>
      <xdr:row>56</xdr:row>
      <xdr:rowOff>152400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4</xdr:row>
      <xdr:rowOff>161924</xdr:rowOff>
    </xdr:from>
    <xdr:to>
      <xdr:col>6</xdr:col>
      <xdr:colOff>593725</xdr:colOff>
      <xdr:row>23</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161924</xdr:rowOff>
    </xdr:from>
    <xdr:to>
      <xdr:col>6</xdr:col>
      <xdr:colOff>593725</xdr:colOff>
      <xdr:row>53</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25</xdr:row>
      <xdr:rowOff>133349</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56</xdr:row>
      <xdr:rowOff>133349</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6</xdr:row>
      <xdr:rowOff>0</xdr:rowOff>
    </xdr:from>
    <xdr:to>
      <xdr:col>6</xdr:col>
      <xdr:colOff>584200</xdr:colOff>
      <xdr:row>22</xdr:row>
      <xdr:rowOff>180975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6</xdr:col>
      <xdr:colOff>584200</xdr:colOff>
      <xdr:row>49</xdr:row>
      <xdr:rowOff>180975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5</xdr:row>
      <xdr:rowOff>161924</xdr:rowOff>
    </xdr:from>
    <xdr:to>
      <xdr:col>6</xdr:col>
      <xdr:colOff>584200</xdr:colOff>
      <xdr:row>25</xdr:row>
      <xdr:rowOff>1892</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161924</xdr:rowOff>
    </xdr:from>
    <xdr:to>
      <xdr:col>6</xdr:col>
      <xdr:colOff>584200</xdr:colOff>
      <xdr:row>57</xdr:row>
      <xdr:rowOff>1892</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6</xdr:row>
      <xdr:rowOff>12699</xdr:rowOff>
    </xdr:from>
    <xdr:to>
      <xdr:col>6</xdr:col>
      <xdr:colOff>596900</xdr:colOff>
      <xdr:row>28</xdr:row>
      <xdr:rowOff>173182</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6</xdr:col>
      <xdr:colOff>584200</xdr:colOff>
      <xdr:row>63</xdr:row>
      <xdr:rowOff>150958</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0</xdr:rowOff>
    </xdr:from>
    <xdr:to>
      <xdr:col>0</xdr:col>
      <xdr:colOff>0</xdr:colOff>
      <xdr:row>2</xdr:row>
      <xdr:rowOff>0</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xdr:row>
      <xdr:rowOff>161924</xdr:rowOff>
    </xdr:from>
    <xdr:to>
      <xdr:col>6</xdr:col>
      <xdr:colOff>584200</xdr:colOff>
      <xdr:row>22</xdr:row>
      <xdr:rowOff>142875</xdr:rowOff>
    </xdr:to>
    <xdr:graphicFrame macro="">
      <xdr:nvGraphicFramePr>
        <xdr:cNvPr id="7" name="Graf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35</xdr:row>
      <xdr:rowOff>161924</xdr:rowOff>
    </xdr:from>
    <xdr:to>
      <xdr:col>6</xdr:col>
      <xdr:colOff>584200</xdr:colOff>
      <xdr:row>53</xdr:row>
      <xdr:rowOff>142875</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4</xdr:row>
      <xdr:rowOff>161923</xdr:rowOff>
    </xdr:from>
    <xdr:to>
      <xdr:col>6</xdr:col>
      <xdr:colOff>584200</xdr:colOff>
      <xdr:row>23</xdr:row>
      <xdr:rowOff>142875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34</xdr:row>
      <xdr:rowOff>161923</xdr:rowOff>
    </xdr:from>
    <xdr:to>
      <xdr:col>6</xdr:col>
      <xdr:colOff>584200</xdr:colOff>
      <xdr:row>53</xdr:row>
      <xdr:rowOff>142875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xdr:col>
      <xdr:colOff>12700</xdr:colOff>
      <xdr:row>5</xdr:row>
      <xdr:rowOff>12700</xdr:rowOff>
    </xdr:from>
    <xdr:to>
      <xdr:col>6</xdr:col>
      <xdr:colOff>596900</xdr:colOff>
      <xdr:row>28</xdr:row>
      <xdr:rowOff>0</xdr:rowOff>
    </xdr:to>
    <xdr:graphicFrame macro="">
      <xdr:nvGraphicFramePr>
        <xdr:cNvPr id="2"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6</xdr:col>
      <xdr:colOff>584200</xdr:colOff>
      <xdr:row>62</xdr:row>
      <xdr:rowOff>150586</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19050</xdr:colOff>
      <xdr:row>5</xdr:row>
      <xdr:rowOff>9524</xdr:rowOff>
    </xdr:from>
    <xdr:to>
      <xdr:col>6</xdr:col>
      <xdr:colOff>603250</xdr:colOff>
      <xdr:row>24</xdr:row>
      <xdr:rowOff>11417</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35</xdr:row>
      <xdr:rowOff>0</xdr:rowOff>
    </xdr:from>
    <xdr:to>
      <xdr:col>6</xdr:col>
      <xdr:colOff>584200</xdr:colOff>
      <xdr:row>53</xdr:row>
      <xdr:rowOff>19050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5</xdr:row>
      <xdr:rowOff>0</xdr:rowOff>
    </xdr:from>
    <xdr:to>
      <xdr:col>6</xdr:col>
      <xdr:colOff>584200</xdr:colOff>
      <xdr:row>25</xdr:row>
      <xdr:rowOff>28575</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36</xdr:row>
      <xdr:rowOff>0</xdr:rowOff>
    </xdr:from>
    <xdr:to>
      <xdr:col>6</xdr:col>
      <xdr:colOff>584200</xdr:colOff>
      <xdr:row>56</xdr:row>
      <xdr:rowOff>28575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12700</xdr:colOff>
      <xdr:row>5</xdr:row>
      <xdr:rowOff>12701</xdr:rowOff>
    </xdr:from>
    <xdr:to>
      <xdr:col>6</xdr:col>
      <xdr:colOff>600076</xdr:colOff>
      <xdr:row>25</xdr:row>
      <xdr:rowOff>133351</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38</xdr:row>
      <xdr:rowOff>19050</xdr:rowOff>
    </xdr:from>
    <xdr:to>
      <xdr:col>6</xdr:col>
      <xdr:colOff>603250</xdr:colOff>
      <xdr:row>59</xdr:row>
      <xdr:rowOff>104745</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9525</xdr:colOff>
      <xdr:row>5</xdr:row>
      <xdr:rowOff>19050</xdr:rowOff>
    </xdr:from>
    <xdr:to>
      <xdr:col>6</xdr:col>
      <xdr:colOff>593725</xdr:colOff>
      <xdr:row>29</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41</xdr:row>
      <xdr:rowOff>0</xdr:rowOff>
    </xdr:from>
    <xdr:to>
      <xdr:col>6</xdr:col>
      <xdr:colOff>584200</xdr:colOff>
      <xdr:row>64</xdr:row>
      <xdr:rowOff>142875</xdr:rowOff>
    </xdr:to>
    <xdr:graphicFrame macro="">
      <xdr:nvGraphicFramePr>
        <xdr:cNvPr id="4"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50424</xdr:colOff>
      <xdr:row>4</xdr:row>
      <xdr:rowOff>186018</xdr:rowOff>
    </xdr:from>
    <xdr:to>
      <xdr:col>7</xdr:col>
      <xdr:colOff>25024</xdr:colOff>
      <xdr:row>27</xdr:row>
      <xdr:rowOff>33618</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6</xdr:col>
      <xdr:colOff>584200</xdr:colOff>
      <xdr:row>61</xdr:row>
      <xdr:rowOff>38100</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9524</xdr:colOff>
      <xdr:row>6</xdr:row>
      <xdr:rowOff>9523</xdr:rowOff>
    </xdr:from>
    <xdr:to>
      <xdr:col>6</xdr:col>
      <xdr:colOff>593724</xdr:colOff>
      <xdr:row>27</xdr:row>
      <xdr:rowOff>142843</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9524</xdr:colOff>
      <xdr:row>36</xdr:row>
      <xdr:rowOff>9523</xdr:rowOff>
    </xdr:from>
    <xdr:to>
      <xdr:col>6</xdr:col>
      <xdr:colOff>593724</xdr:colOff>
      <xdr:row>57</xdr:row>
      <xdr:rowOff>142843</xdr:rowOff>
    </xdr:to>
    <xdr:graphicFrame macro="">
      <xdr:nvGraphicFramePr>
        <xdr:cNvPr id="3"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4878</xdr:colOff>
      <xdr:row>5</xdr:row>
      <xdr:rowOff>3717</xdr:rowOff>
    </xdr:from>
    <xdr:to>
      <xdr:col>7</xdr:col>
      <xdr:colOff>32721</xdr:colOff>
      <xdr:row>25</xdr:row>
      <xdr:rowOff>11206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7</xdr:col>
      <xdr:colOff>27843</xdr:colOff>
      <xdr:row>59</xdr:row>
      <xdr:rowOff>7489</xdr:rowOff>
    </xdr:to>
    <xdr:graphicFrame macro="">
      <xdr:nvGraphicFramePr>
        <xdr:cNvPr id="5" name="Graf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200"/>
          <a:ext cx="0" cy="0"/>
          <a:chOff x="0" y="6200"/>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200"/>
          <a:ext cx="0" cy="0"/>
          <a:chOff x="0" y="6200"/>
          <a:chExt cx="0" cy="0"/>
        </a:xfrm>
      </cdr:grpSpPr>
    </cdr:grpSp>
  </cdr:relSizeAnchor>
  <cdr:relSizeAnchor xmlns:cdr="http://schemas.openxmlformats.org/drawingml/2006/chartDrawing">
    <cdr:from>
      <cdr:x>0.01821</cdr:x>
      <cdr:y>0</cdr:y>
    </cdr:from>
    <cdr:to>
      <cdr:x>0.14115</cdr:x>
      <cdr:y>0.06065</cdr:y>
    </cdr:to>
    <cdr:sp macro="" textlink="">
      <cdr:nvSpPr>
        <cdr:cNvPr id="25" name="TextovéPole 4"/>
        <cdr:cNvSpPr txBox="1"/>
      </cdr:nvSpPr>
      <cdr:spPr>
        <a:xfrm xmlns:a="http://schemas.openxmlformats.org/drawingml/2006/main">
          <a:off x="66999" y="0"/>
          <a:ext cx="452402" cy="18975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0.03588</cdr:x>
      <cdr:y>0.18233</cdr:y>
    </cdr:from>
    <cdr:to>
      <cdr:x>0.15882</cdr:x>
      <cdr:y>0.24375</cdr:y>
    </cdr:to>
    <cdr:sp macro="" textlink="">
      <cdr:nvSpPr>
        <cdr:cNvPr id="26" name="TextovéPole 4"/>
        <cdr:cNvSpPr txBox="1"/>
      </cdr:nvSpPr>
      <cdr:spPr>
        <a:xfrm xmlns:a="http://schemas.openxmlformats.org/drawingml/2006/main">
          <a:off x="132517" y="600235"/>
          <a:ext cx="454057" cy="20219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0.03537</cdr:x>
      <cdr:y>0.36741</cdr:y>
    </cdr:from>
    <cdr:to>
      <cdr:x>0.15831</cdr:x>
      <cdr:y>0.42882</cdr:y>
    </cdr:to>
    <cdr:sp macro="" textlink="">
      <cdr:nvSpPr>
        <cdr:cNvPr id="27" name="TextovéPole 4"/>
        <cdr:cNvSpPr txBox="1"/>
      </cdr:nvSpPr>
      <cdr:spPr>
        <a:xfrm xmlns:a="http://schemas.openxmlformats.org/drawingml/2006/main">
          <a:off x="130638" y="1209509"/>
          <a:ext cx="454058" cy="20216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0.03537</cdr:x>
      <cdr:y>0.54799</cdr:y>
    </cdr:from>
    <cdr:to>
      <cdr:x>0.15831</cdr:x>
      <cdr:y>0.60941</cdr:y>
    </cdr:to>
    <cdr:sp macro="" textlink="">
      <cdr:nvSpPr>
        <cdr:cNvPr id="33" name="TextovéPole 4"/>
        <cdr:cNvSpPr txBox="1"/>
      </cdr:nvSpPr>
      <cdr:spPr>
        <a:xfrm xmlns:a="http://schemas.openxmlformats.org/drawingml/2006/main">
          <a:off x="130638" y="1803982"/>
          <a:ext cx="454058" cy="20219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0.03491</cdr:x>
      <cdr:y>0.72491</cdr:y>
    </cdr:from>
    <cdr:to>
      <cdr:x>0.15785</cdr:x>
      <cdr:y>0.78632</cdr:y>
    </cdr:to>
    <cdr:sp macro="" textlink="">
      <cdr:nvSpPr>
        <cdr:cNvPr id="34" name="TextovéPole 4"/>
        <cdr:cNvSpPr txBox="1"/>
      </cdr:nvSpPr>
      <cdr:spPr>
        <a:xfrm xmlns:a="http://schemas.openxmlformats.org/drawingml/2006/main">
          <a:off x="128918" y="2386391"/>
          <a:ext cx="454057" cy="20216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0.86615</cdr:x>
      <cdr:y>0.00472</cdr:y>
    </cdr:from>
    <cdr:to>
      <cdr:x>0.99815</cdr:x>
      <cdr:y>0.80342</cdr:y>
    </cdr:to>
    <cdr:grpSp>
      <cdr:nvGrpSpPr>
        <cdr:cNvPr id="18" name="Skupina 17"/>
        <cdr:cNvGrpSpPr/>
      </cdr:nvGrpSpPr>
      <cdr:grpSpPr>
        <a:xfrm xmlns:a="http://schemas.openxmlformats.org/drawingml/2006/main">
          <a:off x="3192146" y="15321"/>
          <a:ext cx="486479" cy="2592571"/>
          <a:chOff x="-50247" y="-73028"/>
          <a:chExt cx="434585" cy="3240690"/>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518" y="726049"/>
            <a:ext cx="380948" cy="565963"/>
            <a:chOff x="-557" y="772534"/>
            <a:chExt cx="408502" cy="602202"/>
          </a:xfrm>
        </cdr:grpSpPr>
        <cdr:sp macro="" textlink="">
          <cdr:nvSpPr>
            <cdr:cNvPr id="40" name="TextovéPole 4"/>
            <cdr:cNvSpPr txBox="1"/>
          </cdr:nvSpPr>
          <cdr:spPr>
            <a:xfrm xmlns:a="http://schemas.openxmlformats.org/drawingml/2006/main">
              <a:off x="30339" y="772534"/>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557" y="1000644"/>
              <a:ext cx="126330" cy="161328"/>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68657" y="1110818"/>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50247" y="1776716"/>
            <a:ext cx="434585" cy="494210"/>
            <a:chOff x="-53882" y="1890475"/>
            <a:chExt cx="466019" cy="525851"/>
          </a:xfrm>
        </cdr:grpSpPr>
        <cdr:sp macro="" textlink="">
          <cdr:nvSpPr>
            <cdr:cNvPr id="37" name="TextovéPole 4"/>
            <cdr:cNvSpPr txBox="1"/>
          </cdr:nvSpPr>
          <cdr:spPr>
            <a:xfrm xmlns:a="http://schemas.openxmlformats.org/drawingml/2006/main" flipH="1">
              <a:off x="-53882" y="2059897"/>
              <a:ext cx="206375" cy="1904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2848" y="1890475"/>
              <a:ext cx="339289"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27908" y="2152409"/>
              <a:ext cx="380163"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2888754"/>
            <a:ext cx="288720" cy="27890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8.xml><?xml version="1.0" encoding="utf-8"?>
<c:userShapes xmlns:c="http://schemas.openxmlformats.org/drawingml/2006/chart">
  <cdr:relSizeAnchor xmlns:cdr="http://schemas.openxmlformats.org/drawingml/2006/chartDrawing">
    <cdr:from>
      <cdr:x>0</cdr:x>
      <cdr:y>0.00191</cdr:y>
    </cdr:from>
    <cdr:to>
      <cdr:x>0</cdr:x>
      <cdr:y>0.00191</cdr:y>
    </cdr:to>
    <cdr:grpSp>
      <cdr:nvGrpSpPr>
        <cdr:cNvPr id="15" name="Skupina 14"/>
        <cdr:cNvGrpSpPr/>
      </cdr:nvGrpSpPr>
      <cdr:grpSpPr>
        <a:xfrm xmlns:a="http://schemas.openxmlformats.org/drawingml/2006/main">
          <a:off x="0" y="6200"/>
          <a:ext cx="0" cy="0"/>
          <a:chOff x="0" y="6200"/>
          <a:chExt cx="0" cy="0"/>
        </a:xfrm>
      </cdr:grpSpPr>
    </cdr:grpSp>
  </cdr:relSizeAnchor>
  <cdr:relSizeAnchor xmlns:cdr="http://schemas.openxmlformats.org/drawingml/2006/chartDrawing">
    <cdr:from>
      <cdr:x>0</cdr:x>
      <cdr:y>0.00191</cdr:y>
    </cdr:from>
    <cdr:to>
      <cdr:x>0</cdr:x>
      <cdr:y>0.00191</cdr:y>
    </cdr:to>
    <cdr:grpSp>
      <cdr:nvGrpSpPr>
        <cdr:cNvPr id="3" name="Skupina 14"/>
        <cdr:cNvGrpSpPr/>
      </cdr:nvGrpSpPr>
      <cdr:grpSpPr>
        <a:xfrm xmlns:a="http://schemas.openxmlformats.org/drawingml/2006/main">
          <a:off x="0" y="6200"/>
          <a:ext cx="0" cy="0"/>
          <a:chOff x="0" y="6200"/>
          <a:chExt cx="0" cy="0"/>
        </a:xfrm>
      </cdr:grpSpPr>
    </cdr:grpSp>
  </cdr:relSizeAnchor>
  <cdr:relSizeAnchor xmlns:cdr="http://schemas.openxmlformats.org/drawingml/2006/chartDrawing">
    <cdr:from>
      <cdr:x>0.01821</cdr:x>
      <cdr:y>0</cdr:y>
    </cdr:from>
    <cdr:to>
      <cdr:x>0.14115</cdr:x>
      <cdr:y>0.06065</cdr:y>
    </cdr:to>
    <cdr:sp macro="" textlink="">
      <cdr:nvSpPr>
        <cdr:cNvPr id="25" name="TextovéPole 4"/>
        <cdr:cNvSpPr txBox="1"/>
      </cdr:nvSpPr>
      <cdr:spPr>
        <a:xfrm xmlns:a="http://schemas.openxmlformats.org/drawingml/2006/main">
          <a:off x="66999" y="0"/>
          <a:ext cx="452402" cy="18975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100</a:t>
          </a:r>
          <a:endParaRPr lang="en-US" sz="900" b="0" baseline="0">
            <a:latin typeface="Arial" panose="020B0604020202020204" pitchFamily="34" charset="0"/>
          </a:endParaRPr>
        </a:p>
      </cdr:txBody>
    </cdr:sp>
  </cdr:relSizeAnchor>
  <cdr:relSizeAnchor xmlns:cdr="http://schemas.openxmlformats.org/drawingml/2006/chartDrawing">
    <cdr:from>
      <cdr:x>0.03588</cdr:x>
      <cdr:y>0.18233</cdr:y>
    </cdr:from>
    <cdr:to>
      <cdr:x>0.15882</cdr:x>
      <cdr:y>0.24375</cdr:y>
    </cdr:to>
    <cdr:sp macro="" textlink="">
      <cdr:nvSpPr>
        <cdr:cNvPr id="26" name="TextovéPole 4"/>
        <cdr:cNvSpPr txBox="1"/>
      </cdr:nvSpPr>
      <cdr:spPr>
        <a:xfrm xmlns:a="http://schemas.openxmlformats.org/drawingml/2006/main">
          <a:off x="132517" y="600235"/>
          <a:ext cx="454057" cy="20219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95</a:t>
          </a:r>
          <a:endParaRPr lang="en-US" sz="900" b="0" baseline="0">
            <a:latin typeface="Arial" panose="020B0604020202020204" pitchFamily="34" charset="0"/>
          </a:endParaRPr>
        </a:p>
      </cdr:txBody>
    </cdr:sp>
  </cdr:relSizeAnchor>
  <cdr:relSizeAnchor xmlns:cdr="http://schemas.openxmlformats.org/drawingml/2006/chartDrawing">
    <cdr:from>
      <cdr:x>0.03537</cdr:x>
      <cdr:y>0.36741</cdr:y>
    </cdr:from>
    <cdr:to>
      <cdr:x>0.15831</cdr:x>
      <cdr:y>0.42882</cdr:y>
    </cdr:to>
    <cdr:sp macro="" textlink="">
      <cdr:nvSpPr>
        <cdr:cNvPr id="27" name="TextovéPole 4"/>
        <cdr:cNvSpPr txBox="1"/>
      </cdr:nvSpPr>
      <cdr:spPr>
        <a:xfrm xmlns:a="http://schemas.openxmlformats.org/drawingml/2006/main">
          <a:off x="130638" y="1209509"/>
          <a:ext cx="454058" cy="20216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90</a:t>
          </a:r>
          <a:endParaRPr lang="en-US" sz="900" b="0" baseline="0">
            <a:latin typeface="Arial" panose="020B0604020202020204" pitchFamily="34" charset="0"/>
          </a:endParaRPr>
        </a:p>
      </cdr:txBody>
    </cdr:sp>
  </cdr:relSizeAnchor>
  <cdr:relSizeAnchor xmlns:cdr="http://schemas.openxmlformats.org/drawingml/2006/chartDrawing">
    <cdr:from>
      <cdr:x>0.03537</cdr:x>
      <cdr:y>0.54799</cdr:y>
    </cdr:from>
    <cdr:to>
      <cdr:x>0.15831</cdr:x>
      <cdr:y>0.60941</cdr:y>
    </cdr:to>
    <cdr:sp macro="" textlink="">
      <cdr:nvSpPr>
        <cdr:cNvPr id="33" name="TextovéPole 4"/>
        <cdr:cNvSpPr txBox="1"/>
      </cdr:nvSpPr>
      <cdr:spPr>
        <a:xfrm xmlns:a="http://schemas.openxmlformats.org/drawingml/2006/main">
          <a:off x="130638" y="1803982"/>
          <a:ext cx="454058" cy="202193"/>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85</a:t>
          </a:r>
          <a:endParaRPr lang="en-US" sz="900" b="0" baseline="0">
            <a:latin typeface="Arial" panose="020B0604020202020204" pitchFamily="34" charset="0"/>
          </a:endParaRPr>
        </a:p>
      </cdr:txBody>
    </cdr:sp>
  </cdr:relSizeAnchor>
  <cdr:relSizeAnchor xmlns:cdr="http://schemas.openxmlformats.org/drawingml/2006/chartDrawing">
    <cdr:from>
      <cdr:x>0.03491</cdr:x>
      <cdr:y>0.72491</cdr:y>
    </cdr:from>
    <cdr:to>
      <cdr:x>0.15785</cdr:x>
      <cdr:y>0.78632</cdr:y>
    </cdr:to>
    <cdr:sp macro="" textlink="">
      <cdr:nvSpPr>
        <cdr:cNvPr id="34" name="TextovéPole 4"/>
        <cdr:cNvSpPr txBox="1"/>
      </cdr:nvSpPr>
      <cdr:spPr>
        <a:xfrm xmlns:a="http://schemas.openxmlformats.org/drawingml/2006/main">
          <a:off x="128918" y="2386391"/>
          <a:ext cx="454057" cy="202160"/>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80</a:t>
          </a:r>
          <a:endParaRPr lang="en-US" sz="900" b="0" baseline="0">
            <a:latin typeface="Arial" panose="020B0604020202020204" pitchFamily="34" charset="0"/>
          </a:endParaRPr>
        </a:p>
      </cdr:txBody>
    </cdr:sp>
  </cdr:relSizeAnchor>
  <cdr:relSizeAnchor xmlns:cdr="http://schemas.openxmlformats.org/drawingml/2006/chartDrawing">
    <cdr:from>
      <cdr:x>0.86615</cdr:x>
      <cdr:y>0.00472</cdr:y>
    </cdr:from>
    <cdr:to>
      <cdr:x>0.99815</cdr:x>
      <cdr:y>0.80342</cdr:y>
    </cdr:to>
    <cdr:grpSp>
      <cdr:nvGrpSpPr>
        <cdr:cNvPr id="18" name="Skupina 17"/>
        <cdr:cNvGrpSpPr/>
      </cdr:nvGrpSpPr>
      <cdr:grpSpPr>
        <a:xfrm xmlns:a="http://schemas.openxmlformats.org/drawingml/2006/main">
          <a:off x="3192146" y="15321"/>
          <a:ext cx="486479" cy="2592571"/>
          <a:chOff x="-50247" y="-73028"/>
          <a:chExt cx="434585" cy="3240690"/>
        </a:xfrm>
      </cdr:grpSpPr>
      <cdr:sp macro="" textlink="">
        <cdr:nvSpPr>
          <cdr:cNvPr id="19" name="TextovéPole 4"/>
          <cdr:cNvSpPr txBox="1"/>
        </cdr:nvSpPr>
        <cdr:spPr>
          <a:xfrm xmlns:a="http://schemas.openxmlformats.org/drawingml/2006/main">
            <a:off x="54642" y="-73028"/>
            <a:ext cx="316404" cy="24803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60</a:t>
            </a:r>
            <a:endParaRPr lang="en-US" sz="900" b="0" baseline="0">
              <a:latin typeface="Arial" panose="020B0604020202020204" pitchFamily="34" charset="0"/>
            </a:endParaRPr>
          </a:p>
        </cdr:txBody>
      </cdr:sp>
      <cdr:grpSp>
        <cdr:nvGrpSpPr>
          <cdr:cNvPr id="20" name="Skupina 19"/>
          <cdr:cNvGrpSpPr/>
        </cdr:nvGrpSpPr>
        <cdr:grpSpPr>
          <a:xfrm xmlns:a="http://schemas.openxmlformats.org/drawingml/2006/main">
            <a:off x="-518" y="726049"/>
            <a:ext cx="380948" cy="565963"/>
            <a:chOff x="-557" y="772534"/>
            <a:chExt cx="408502" cy="602202"/>
          </a:xfrm>
        </cdr:grpSpPr>
        <cdr:sp macro="" textlink="">
          <cdr:nvSpPr>
            <cdr:cNvPr id="40" name="TextovéPole 4"/>
            <cdr:cNvSpPr txBox="1"/>
          </cdr:nvSpPr>
          <cdr:spPr>
            <a:xfrm xmlns:a="http://schemas.openxmlformats.org/drawingml/2006/main">
              <a:off x="30339" y="772534"/>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40</a:t>
              </a:r>
              <a:endParaRPr lang="en-US" sz="900" b="0" baseline="0">
                <a:latin typeface="Arial" panose="020B0604020202020204" pitchFamily="34" charset="0"/>
              </a:endParaRPr>
            </a:p>
          </cdr:txBody>
        </cdr:sp>
        <cdr:sp macro="" textlink="">
          <cdr:nvSpPr>
            <cdr:cNvPr id="41" name="TextovéPole 4"/>
            <cdr:cNvSpPr txBox="1"/>
          </cdr:nvSpPr>
          <cdr:spPr>
            <a:xfrm xmlns:a="http://schemas.openxmlformats.org/drawingml/2006/main" flipH="1">
              <a:off x="-557" y="1000644"/>
              <a:ext cx="126330" cy="161328"/>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42" name="TextovéPole 4"/>
            <cdr:cNvSpPr txBox="1"/>
          </cdr:nvSpPr>
          <cdr:spPr>
            <a:xfrm xmlns:a="http://schemas.openxmlformats.org/drawingml/2006/main">
              <a:off x="68657" y="1110818"/>
              <a:ext cx="339288" cy="26391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6</a:t>
              </a:r>
              <a:endParaRPr lang="en-US" sz="900" b="0" baseline="0">
                <a:latin typeface="Arial" panose="020B0604020202020204" pitchFamily="34" charset="0"/>
              </a:endParaRPr>
            </a:p>
          </cdr:txBody>
        </cdr:sp>
      </cdr:grpSp>
      <cdr:grpSp>
        <cdr:nvGrpSpPr>
          <cdr:cNvPr id="24" name="Skupina 23"/>
          <cdr:cNvGrpSpPr/>
        </cdr:nvGrpSpPr>
        <cdr:grpSpPr>
          <a:xfrm xmlns:a="http://schemas.openxmlformats.org/drawingml/2006/main">
            <a:off x="-50247" y="1776718"/>
            <a:ext cx="434585" cy="536436"/>
            <a:chOff x="-53882" y="1890475"/>
            <a:chExt cx="466019" cy="570781"/>
          </a:xfrm>
        </cdr:grpSpPr>
        <cdr:sp macro="" textlink="">
          <cdr:nvSpPr>
            <cdr:cNvPr id="37" name="TextovéPole 4"/>
            <cdr:cNvSpPr txBox="1"/>
          </cdr:nvSpPr>
          <cdr:spPr>
            <a:xfrm xmlns:a="http://schemas.openxmlformats.org/drawingml/2006/main" flipH="1">
              <a:off x="-53882" y="2059897"/>
              <a:ext cx="206375" cy="190499"/>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US" sz="900" b="1" baseline="0">
                  <a:latin typeface="Arial" panose="020B0604020202020204" pitchFamily="34" charset="0"/>
                </a:rPr>
                <a:t>᷉᷉</a:t>
              </a:r>
            </a:p>
          </cdr:txBody>
        </cdr:sp>
        <cdr:sp macro="" textlink="">
          <cdr:nvSpPr>
            <cdr:cNvPr id="38" name="TextovéPole 4"/>
            <cdr:cNvSpPr txBox="1"/>
          </cdr:nvSpPr>
          <cdr:spPr>
            <a:xfrm xmlns:a="http://schemas.openxmlformats.org/drawingml/2006/main">
              <a:off x="72848" y="1890475"/>
              <a:ext cx="339289" cy="26391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3</a:t>
              </a:r>
              <a:endParaRPr lang="en-US" sz="900" b="0" baseline="0">
                <a:latin typeface="Arial" panose="020B0604020202020204" pitchFamily="34" charset="0"/>
              </a:endParaRPr>
            </a:p>
          </cdr:txBody>
        </cdr:sp>
        <cdr:sp macro="" textlink="">
          <cdr:nvSpPr>
            <cdr:cNvPr id="39" name="TextovéPole 4"/>
            <cdr:cNvSpPr txBox="1"/>
          </cdr:nvSpPr>
          <cdr:spPr>
            <a:xfrm xmlns:a="http://schemas.openxmlformats.org/drawingml/2006/main">
              <a:off x="27908" y="2152409"/>
              <a:ext cx="380163" cy="308847"/>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0.5</a:t>
              </a:r>
              <a:endParaRPr lang="en-US" sz="900" b="0" baseline="0">
                <a:latin typeface="Arial" panose="020B0604020202020204" pitchFamily="34" charset="0"/>
              </a:endParaRPr>
            </a:p>
          </cdr:txBody>
        </cdr:sp>
      </cdr:grpSp>
      <cdr:sp macro="" textlink="">
        <cdr:nvSpPr>
          <cdr:cNvPr id="36" name="TextovéPole 4"/>
          <cdr:cNvSpPr txBox="1"/>
        </cdr:nvSpPr>
        <cdr:spPr>
          <a:xfrm xmlns:a="http://schemas.openxmlformats.org/drawingml/2006/main">
            <a:off x="0" y="2888754"/>
            <a:ext cx="288720" cy="278908"/>
          </a:xfrm>
          <a:prstGeom xmlns:a="http://schemas.openxmlformats.org/drawingml/2006/main" prst="rect">
            <a:avLst/>
          </a:prstGeom>
          <a:solidFill xmlns:a="http://schemas.openxmlformats.org/drawingml/2006/main">
            <a:schemeClr val="bg1">
              <a:alpha val="0"/>
            </a:schemeClr>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cs-CZ" sz="900" b="0" baseline="0">
                <a:latin typeface="Arial" panose="020B0604020202020204" pitchFamily="34" charset="0"/>
              </a:rPr>
              <a:t>  0</a:t>
            </a:r>
            <a:endParaRPr lang="en-US" sz="900" b="0" baseline="0">
              <a:latin typeface="Arial" panose="020B0604020202020204" pitchFamily="34" charset="0"/>
            </a:endParaRPr>
          </a:p>
        </cdr:txBody>
      </cdr:sp>
    </cdr:grpSp>
  </cdr:relSizeAnchor>
</c:userShapes>
</file>

<file path=xl/drawings/drawing9.xml><?xml version="1.0" encoding="utf-8"?>
<xdr:wsDr xmlns:xdr="http://schemas.openxmlformats.org/drawingml/2006/spreadsheetDrawing" xmlns:a="http://schemas.openxmlformats.org/drawingml/2006/main">
  <xdr:twoCellAnchor>
    <xdr:from>
      <xdr:col>1</xdr:col>
      <xdr:colOff>10693</xdr:colOff>
      <xdr:row>5</xdr:row>
      <xdr:rowOff>9525</xdr:rowOff>
    </xdr:from>
    <xdr:to>
      <xdr:col>7</xdr:col>
      <xdr:colOff>9524</xdr:colOff>
      <xdr:row>25</xdr:row>
      <xdr:rowOff>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38</xdr:row>
      <xdr:rowOff>0</xdr:rowOff>
    </xdr:from>
    <xdr:to>
      <xdr:col>6</xdr:col>
      <xdr:colOff>608431</xdr:colOff>
      <xdr:row>57</xdr:row>
      <xdr:rowOff>152400</xdr:rowOff>
    </xdr:to>
    <xdr:graphicFrame macro="">
      <xdr:nvGraphicFramePr>
        <xdr:cNvPr id="4" name="Graf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Cnb_barvy">
  <a:themeElements>
    <a:clrScheme name="Cnb_barvy2">
      <a:dk1>
        <a:sysClr val="windowText" lastClr="000000"/>
      </a:dk1>
      <a:lt1>
        <a:sysClr val="window" lastClr="FFFFFF"/>
      </a:lt1>
      <a:dk2>
        <a:srgbClr val="4880C4"/>
      </a:dk2>
      <a:lt2>
        <a:srgbClr val="B1B1B1"/>
      </a:lt2>
      <a:accent1>
        <a:srgbClr val="4880C4"/>
      </a:accent1>
      <a:accent2>
        <a:srgbClr val="E96041"/>
      </a:accent2>
      <a:accent3>
        <a:srgbClr val="00A43D"/>
      </a:accent3>
      <a:accent4>
        <a:srgbClr val="800080"/>
      </a:accent4>
      <a:accent5>
        <a:srgbClr val="5BC5F2"/>
      </a:accent5>
      <a:accent6>
        <a:srgbClr val="FADE14"/>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Z95"/>
  <sheetViews>
    <sheetView showGridLines="0" tabSelected="1" zoomScaleNormal="100" workbookViewId="0"/>
  </sheetViews>
  <sheetFormatPr defaultRowHeight="12.75" customHeight="1" x14ac:dyDescent="0.2"/>
  <cols>
    <col min="1" max="10" width="9.140625" style="257"/>
    <col min="11" max="12" width="9.140625" style="257" customWidth="1"/>
    <col min="13" max="266" width="9.140625" style="257"/>
    <col min="267" max="268" width="9.140625" style="257" customWidth="1"/>
    <col min="269" max="522" width="9.140625" style="257"/>
    <col min="523" max="524" width="9.140625" style="257" customWidth="1"/>
    <col min="525" max="778" width="9.140625" style="257"/>
    <col min="779" max="780" width="9.140625" style="257" customWidth="1"/>
    <col min="781" max="1034" width="9.140625" style="257"/>
    <col min="1035" max="1036" width="9.140625" style="257" customWidth="1"/>
    <col min="1037" max="1290" width="9.140625" style="257"/>
    <col min="1291" max="1292" width="9.140625" style="257" customWidth="1"/>
    <col min="1293" max="1546" width="9.140625" style="257"/>
    <col min="1547" max="1548" width="9.140625" style="257" customWidth="1"/>
    <col min="1549" max="1802" width="9.140625" style="257"/>
    <col min="1803" max="1804" width="9.140625" style="257" customWidth="1"/>
    <col min="1805" max="2058" width="9.140625" style="257"/>
    <col min="2059" max="2060" width="9.140625" style="257" customWidth="1"/>
    <col min="2061" max="2314" width="9.140625" style="257"/>
    <col min="2315" max="2316" width="9.140625" style="257" customWidth="1"/>
    <col min="2317" max="2570" width="9.140625" style="257"/>
    <col min="2571" max="2572" width="9.140625" style="257" customWidth="1"/>
    <col min="2573" max="2826" width="9.140625" style="257"/>
    <col min="2827" max="2828" width="9.140625" style="257" customWidth="1"/>
    <col min="2829" max="3082" width="9.140625" style="257"/>
    <col min="3083" max="3084" width="9.140625" style="257" customWidth="1"/>
    <col min="3085" max="3338" width="9.140625" style="257"/>
    <col min="3339" max="3340" width="9.140625" style="257" customWidth="1"/>
    <col min="3341" max="3594" width="9.140625" style="257"/>
    <col min="3595" max="3596" width="9.140625" style="257" customWidth="1"/>
    <col min="3597" max="3850" width="9.140625" style="257"/>
    <col min="3851" max="3852" width="9.140625" style="257" customWidth="1"/>
    <col min="3853" max="4106" width="9.140625" style="257"/>
    <col min="4107" max="4108" width="9.140625" style="257" customWidth="1"/>
    <col min="4109" max="4362" width="9.140625" style="257"/>
    <col min="4363" max="4364" width="9.140625" style="257" customWidth="1"/>
    <col min="4365" max="4618" width="9.140625" style="257"/>
    <col min="4619" max="4620" width="9.140625" style="257" customWidth="1"/>
    <col min="4621" max="4874" width="9.140625" style="257"/>
    <col min="4875" max="4876" width="9.140625" style="257" customWidth="1"/>
    <col min="4877" max="5130" width="9.140625" style="257"/>
    <col min="5131" max="5132" width="9.140625" style="257" customWidth="1"/>
    <col min="5133" max="5386" width="9.140625" style="257"/>
    <col min="5387" max="5388" width="9.140625" style="257" customWidth="1"/>
    <col min="5389" max="5642" width="9.140625" style="257"/>
    <col min="5643" max="5644" width="9.140625" style="257" customWidth="1"/>
    <col min="5645" max="5898" width="9.140625" style="257"/>
    <col min="5899" max="5900" width="9.140625" style="257" customWidth="1"/>
    <col min="5901" max="6154" width="9.140625" style="257"/>
    <col min="6155" max="6156" width="9.140625" style="257" customWidth="1"/>
    <col min="6157" max="6410" width="9.140625" style="257"/>
    <col min="6411" max="6412" width="9.140625" style="257" customWidth="1"/>
    <col min="6413" max="6666" width="9.140625" style="257"/>
    <col min="6667" max="6668" width="9.140625" style="257" customWidth="1"/>
    <col min="6669" max="6922" width="9.140625" style="257"/>
    <col min="6923" max="6924" width="9.140625" style="257" customWidth="1"/>
    <col min="6925" max="7178" width="9.140625" style="257"/>
    <col min="7179" max="7180" width="9.140625" style="257" customWidth="1"/>
    <col min="7181" max="7434" width="9.140625" style="257"/>
    <col min="7435" max="7436" width="9.140625" style="257" customWidth="1"/>
    <col min="7437" max="7690" width="9.140625" style="257"/>
    <col min="7691" max="7692" width="9.140625" style="257" customWidth="1"/>
    <col min="7693" max="7946" width="9.140625" style="257"/>
    <col min="7947" max="7948" width="9.140625" style="257" customWidth="1"/>
    <col min="7949" max="8202" width="9.140625" style="257"/>
    <col min="8203" max="8204" width="9.140625" style="257" customWidth="1"/>
    <col min="8205" max="8458" width="9.140625" style="257"/>
    <col min="8459" max="8460" width="9.140625" style="257" customWidth="1"/>
    <col min="8461" max="8714" width="9.140625" style="257"/>
    <col min="8715" max="8716" width="9.140625" style="257" customWidth="1"/>
    <col min="8717" max="8970" width="9.140625" style="257"/>
    <col min="8971" max="8972" width="9.140625" style="257" customWidth="1"/>
    <col min="8973" max="9226" width="9.140625" style="257"/>
    <col min="9227" max="9228" width="9.140625" style="257" customWidth="1"/>
    <col min="9229" max="9482" width="9.140625" style="257"/>
    <col min="9483" max="9484" width="9.140625" style="257" customWidth="1"/>
    <col min="9485" max="9738" width="9.140625" style="257"/>
    <col min="9739" max="9740" width="9.140625" style="257" customWidth="1"/>
    <col min="9741" max="9994" width="9.140625" style="257"/>
    <col min="9995" max="9996" width="9.140625" style="257" customWidth="1"/>
    <col min="9997" max="10250" width="9.140625" style="257"/>
    <col min="10251" max="10252" width="9.140625" style="257" customWidth="1"/>
    <col min="10253" max="10506" width="9.140625" style="257"/>
    <col min="10507" max="10508" width="9.140625" style="257" customWidth="1"/>
    <col min="10509" max="10762" width="9.140625" style="257"/>
    <col min="10763" max="10764" width="9.140625" style="257" customWidth="1"/>
    <col min="10765" max="11018" width="9.140625" style="257"/>
    <col min="11019" max="11020" width="9.140625" style="257" customWidth="1"/>
    <col min="11021" max="11274" width="9.140625" style="257"/>
    <col min="11275" max="11276" width="9.140625" style="257" customWidth="1"/>
    <col min="11277" max="11530" width="9.140625" style="257"/>
    <col min="11531" max="11532" width="9.140625" style="257" customWidth="1"/>
    <col min="11533" max="11786" width="9.140625" style="257"/>
    <col min="11787" max="11788" width="9.140625" style="257" customWidth="1"/>
    <col min="11789" max="12042" width="9.140625" style="257"/>
    <col min="12043" max="12044" width="9.140625" style="257" customWidth="1"/>
    <col min="12045" max="12298" width="9.140625" style="257"/>
    <col min="12299" max="12300" width="9.140625" style="257" customWidth="1"/>
    <col min="12301" max="12554" width="9.140625" style="257"/>
    <col min="12555" max="12556" width="9.140625" style="257" customWidth="1"/>
    <col min="12557" max="12810" width="9.140625" style="257"/>
    <col min="12811" max="12812" width="9.140625" style="257" customWidth="1"/>
    <col min="12813" max="13066" width="9.140625" style="257"/>
    <col min="13067" max="13068" width="9.140625" style="257" customWidth="1"/>
    <col min="13069" max="13322" width="9.140625" style="257"/>
    <col min="13323" max="13324" width="9.140625" style="257" customWidth="1"/>
    <col min="13325" max="13578" width="9.140625" style="257"/>
    <col min="13579" max="13580" width="9.140625" style="257" customWidth="1"/>
    <col min="13581" max="13834" width="9.140625" style="257"/>
    <col min="13835" max="13836" width="9.140625" style="257" customWidth="1"/>
    <col min="13837" max="14090" width="9.140625" style="257"/>
    <col min="14091" max="14092" width="9.140625" style="257" customWidth="1"/>
    <col min="14093" max="14346" width="9.140625" style="257"/>
    <col min="14347" max="14348" width="9.140625" style="257" customWidth="1"/>
    <col min="14349" max="14602" width="9.140625" style="257"/>
    <col min="14603" max="14604" width="9.140625" style="257" customWidth="1"/>
    <col min="14605" max="14858" width="9.140625" style="257"/>
    <col min="14859" max="14860" width="9.140625" style="257" customWidth="1"/>
    <col min="14861" max="15114" width="9.140625" style="257"/>
    <col min="15115" max="15116" width="9.140625" style="257" customWidth="1"/>
    <col min="15117" max="15370" width="9.140625" style="257"/>
    <col min="15371" max="15372" width="9.140625" style="257" customWidth="1"/>
    <col min="15373" max="15626" width="9.140625" style="257"/>
    <col min="15627" max="15628" width="9.140625" style="257" customWidth="1"/>
    <col min="15629" max="15882" width="9.140625" style="257"/>
    <col min="15883" max="15884" width="9.140625" style="257" customWidth="1"/>
    <col min="15885" max="16138" width="9.140625" style="257"/>
    <col min="16139" max="16140" width="9.140625" style="257" customWidth="1"/>
    <col min="16141" max="16384" width="9.140625" style="257"/>
  </cols>
  <sheetData>
    <row r="1" spans="1:26" ht="12.75" customHeight="1" x14ac:dyDescent="0.2">
      <c r="A1" s="256"/>
    </row>
    <row r="3" spans="1:26" ht="12.75" customHeight="1" x14ac:dyDescent="0.2">
      <c r="B3" s="258" t="s">
        <v>322</v>
      </c>
    </row>
    <row r="4" spans="1:26" ht="12.75" customHeight="1" x14ac:dyDescent="0.2">
      <c r="B4" s="258" t="s">
        <v>9</v>
      </c>
      <c r="E4" s="259"/>
      <c r="F4" s="259"/>
      <c r="G4" s="259"/>
      <c r="I4" s="260"/>
      <c r="J4" s="261"/>
      <c r="K4" s="261" t="s">
        <v>381</v>
      </c>
      <c r="L4" s="261" t="s">
        <v>323</v>
      </c>
      <c r="M4" s="261" t="s">
        <v>382</v>
      </c>
      <c r="N4" s="261"/>
      <c r="O4" s="261"/>
      <c r="P4" s="261"/>
      <c r="Q4" s="261"/>
    </row>
    <row r="5" spans="1:26" ht="12.75" customHeight="1" x14ac:dyDescent="0.2">
      <c r="B5" s="262" t="s">
        <v>8</v>
      </c>
      <c r="C5" s="262"/>
      <c r="D5" s="262"/>
      <c r="E5" s="263"/>
      <c r="F5" s="263"/>
      <c r="G5" s="263"/>
      <c r="H5" s="264"/>
      <c r="I5" s="265"/>
      <c r="J5" s="261"/>
      <c r="K5" s="129" t="s">
        <v>0</v>
      </c>
      <c r="L5" s="129" t="s">
        <v>1</v>
      </c>
      <c r="M5" s="129" t="s">
        <v>10</v>
      </c>
      <c r="N5" s="261" t="s">
        <v>11</v>
      </c>
      <c r="O5" s="261"/>
      <c r="P5" s="261"/>
      <c r="Q5" s="261"/>
    </row>
    <row r="6" spans="1:26" ht="12.75" customHeight="1" x14ac:dyDescent="0.2">
      <c r="B6" s="262"/>
      <c r="C6" s="262"/>
      <c r="D6" s="262"/>
      <c r="E6" s="263"/>
      <c r="F6" s="263"/>
      <c r="G6" s="263"/>
      <c r="H6" s="259"/>
      <c r="I6" s="266" t="s">
        <v>324</v>
      </c>
      <c r="J6" s="267" t="s">
        <v>2</v>
      </c>
      <c r="K6" s="66">
        <v>3.5416677081584913</v>
      </c>
      <c r="L6" s="66">
        <v>7.5548057484853492</v>
      </c>
      <c r="M6" s="66">
        <v>4.7308847014286837</v>
      </c>
      <c r="N6" s="222">
        <v>426.46394323308266</v>
      </c>
      <c r="O6" s="268"/>
      <c r="P6" s="268"/>
      <c r="Q6" s="267"/>
      <c r="S6" s="262"/>
      <c r="T6" s="262"/>
      <c r="U6" s="262"/>
      <c r="V6" s="263"/>
      <c r="W6" s="263"/>
      <c r="X6" s="263"/>
      <c r="Y6" s="264"/>
      <c r="Z6" s="264"/>
    </row>
    <row r="7" spans="1:26" ht="12.75" customHeight="1" x14ac:dyDescent="0.2">
      <c r="B7" s="262"/>
      <c r="C7" s="262"/>
      <c r="D7" s="262"/>
      <c r="E7" s="263"/>
      <c r="F7" s="263"/>
      <c r="G7" s="263"/>
      <c r="H7" s="263"/>
      <c r="I7" s="266" t="s">
        <v>121</v>
      </c>
      <c r="J7" s="267" t="s">
        <v>4</v>
      </c>
      <c r="K7" s="66">
        <v>5.5952469306895125</v>
      </c>
      <c r="L7" s="66">
        <v>10.764526984963553</v>
      </c>
      <c r="M7" s="66">
        <v>8.5231652250571379</v>
      </c>
      <c r="N7" s="222">
        <v>506.70132699999999</v>
      </c>
      <c r="O7" s="268"/>
      <c r="P7" s="268"/>
      <c r="Q7" s="267"/>
      <c r="S7" s="262"/>
      <c r="T7" s="262"/>
      <c r="U7" s="262"/>
      <c r="V7" s="263"/>
      <c r="W7" s="263"/>
      <c r="X7" s="263"/>
      <c r="Y7" s="259"/>
      <c r="Z7" s="269"/>
    </row>
    <row r="8" spans="1:26" ht="12.75" customHeight="1" x14ac:dyDescent="0.2">
      <c r="B8" s="262"/>
      <c r="C8" s="262"/>
      <c r="D8" s="262"/>
      <c r="E8" s="263"/>
      <c r="F8" s="263"/>
      <c r="G8" s="263"/>
      <c r="H8" s="263"/>
      <c r="I8" s="266" t="s">
        <v>123</v>
      </c>
      <c r="J8" s="267" t="s">
        <v>3</v>
      </c>
      <c r="K8" s="66">
        <v>4.9877367516991233</v>
      </c>
      <c r="L8" s="66">
        <v>20.132637961401102</v>
      </c>
      <c r="M8" s="66">
        <v>14.839691697822644</v>
      </c>
      <c r="N8" s="222">
        <v>470.32685700000002</v>
      </c>
      <c r="O8" s="222"/>
      <c r="P8" s="268"/>
      <c r="Q8" s="267"/>
      <c r="S8" s="262"/>
      <c r="T8" s="262"/>
      <c r="U8" s="262"/>
      <c r="V8" s="263"/>
      <c r="W8" s="263"/>
      <c r="X8" s="263"/>
      <c r="Y8" s="263"/>
      <c r="Z8" s="269"/>
    </row>
    <row r="9" spans="1:26" ht="12.75" customHeight="1" x14ac:dyDescent="0.2">
      <c r="B9" s="262"/>
      <c r="C9" s="262"/>
      <c r="D9" s="262"/>
      <c r="E9" s="263"/>
      <c r="F9" s="263"/>
      <c r="G9" s="263"/>
      <c r="H9" s="259"/>
      <c r="I9" s="266" t="s">
        <v>131</v>
      </c>
      <c r="J9" s="267" t="s">
        <v>5</v>
      </c>
      <c r="K9" s="66">
        <v>1.5368666402029163</v>
      </c>
      <c r="L9" s="66">
        <v>3.8881954529640828</v>
      </c>
      <c r="M9" s="66">
        <v>1.6095046544168268</v>
      </c>
      <c r="N9" s="222">
        <v>519.51700099999994</v>
      </c>
      <c r="O9" s="268"/>
      <c r="P9" s="268"/>
      <c r="Q9" s="267"/>
      <c r="S9" s="262"/>
      <c r="T9" s="262"/>
      <c r="U9" s="262"/>
      <c r="V9" s="263"/>
      <c r="W9" s="263"/>
      <c r="X9" s="263"/>
      <c r="Y9" s="263"/>
      <c r="Z9" s="269"/>
    </row>
    <row r="10" spans="1:26" ht="12.75" customHeight="1" x14ac:dyDescent="0.2">
      <c r="B10" s="262"/>
      <c r="C10" s="262"/>
      <c r="D10" s="262"/>
      <c r="E10" s="263"/>
      <c r="F10" s="263"/>
      <c r="G10" s="263"/>
      <c r="H10" s="259"/>
      <c r="I10" s="266" t="s">
        <v>325</v>
      </c>
      <c r="J10" s="267" t="s">
        <v>6</v>
      </c>
      <c r="K10" s="66">
        <v>3.9004757936431655</v>
      </c>
      <c r="L10" s="66">
        <v>17.555595366053069</v>
      </c>
      <c r="M10" s="66">
        <v>8.2159955903258197</v>
      </c>
      <c r="N10" s="222">
        <v>7281.2737030029994</v>
      </c>
      <c r="O10" s="268"/>
      <c r="P10" s="268"/>
      <c r="Q10" s="267"/>
      <c r="S10" s="262"/>
      <c r="T10" s="262"/>
      <c r="U10" s="262"/>
      <c r="V10" s="263"/>
      <c r="W10" s="263"/>
      <c r="X10" s="263"/>
      <c r="Y10" s="259"/>
      <c r="Z10" s="269"/>
    </row>
    <row r="11" spans="1:26" ht="12.75" customHeight="1" x14ac:dyDescent="0.2">
      <c r="B11" s="262"/>
      <c r="C11" s="262"/>
      <c r="D11" s="262"/>
      <c r="E11" s="263"/>
      <c r="F11" s="263"/>
      <c r="G11" s="263"/>
      <c r="H11" s="259"/>
      <c r="I11" s="266"/>
      <c r="J11" s="267" t="s">
        <v>326</v>
      </c>
      <c r="K11" s="267">
        <v>15.720231669067729</v>
      </c>
      <c r="L11" s="267">
        <v>8.9404881449438811</v>
      </c>
      <c r="M11" s="267">
        <v>7.9550751375186524</v>
      </c>
      <c r="N11" s="268">
        <v>8908.8596330524288</v>
      </c>
      <c r="O11" s="268"/>
      <c r="P11" s="268"/>
      <c r="Q11" s="267"/>
      <c r="S11" s="262"/>
      <c r="T11" s="262"/>
      <c r="U11" s="262"/>
      <c r="V11" s="263"/>
      <c r="W11" s="263"/>
      <c r="X11" s="263"/>
      <c r="Y11" s="259"/>
      <c r="Z11" s="269"/>
    </row>
    <row r="12" spans="1:26" ht="12.75" customHeight="1" x14ac:dyDescent="0.2">
      <c r="B12" s="262"/>
      <c r="C12" s="262"/>
      <c r="D12" s="262"/>
      <c r="E12" s="263"/>
      <c r="F12" s="263"/>
      <c r="G12" s="263"/>
      <c r="H12" s="259"/>
      <c r="I12" s="266"/>
      <c r="J12" s="267"/>
      <c r="K12" s="267"/>
      <c r="L12" s="267"/>
      <c r="M12" s="267"/>
      <c r="N12" s="267"/>
      <c r="O12" s="268"/>
      <c r="P12" s="268"/>
      <c r="Q12" s="267"/>
      <c r="S12" s="262"/>
      <c r="T12" s="262"/>
      <c r="U12" s="262"/>
      <c r="V12" s="263"/>
      <c r="W12" s="263"/>
      <c r="X12" s="263"/>
      <c r="Y12" s="259"/>
      <c r="Z12" s="269"/>
    </row>
    <row r="13" spans="1:26" ht="12.75" customHeight="1" x14ac:dyDescent="0.2">
      <c r="B13" s="262"/>
      <c r="C13" s="262"/>
      <c r="D13" s="262"/>
      <c r="E13" s="263"/>
      <c r="F13" s="263"/>
      <c r="G13" s="263"/>
      <c r="H13" s="259"/>
      <c r="I13" s="269"/>
      <c r="J13" s="267"/>
      <c r="K13" s="268"/>
      <c r="L13" s="268"/>
      <c r="M13" s="268"/>
      <c r="N13" s="268"/>
      <c r="O13" s="268"/>
      <c r="P13" s="267"/>
      <c r="Q13" s="267"/>
      <c r="S13" s="262"/>
      <c r="T13" s="262"/>
      <c r="U13" s="262"/>
      <c r="V13" s="263"/>
      <c r="W13" s="263"/>
      <c r="X13" s="263"/>
      <c r="Y13" s="259"/>
      <c r="Z13" s="269"/>
    </row>
    <row r="14" spans="1:26" ht="12.75" customHeight="1" x14ac:dyDescent="0.2">
      <c r="B14" s="262"/>
      <c r="C14" s="262"/>
      <c r="D14" s="262"/>
      <c r="E14" s="263"/>
      <c r="F14" s="263"/>
      <c r="G14" s="263"/>
      <c r="H14" s="259"/>
      <c r="I14" s="269"/>
      <c r="J14" s="267"/>
      <c r="K14" s="268"/>
      <c r="L14" s="268"/>
      <c r="M14" s="268"/>
      <c r="N14" s="268"/>
      <c r="O14" s="268"/>
      <c r="P14" s="267"/>
      <c r="Q14" s="267"/>
      <c r="S14" s="262"/>
      <c r="T14" s="262"/>
      <c r="U14" s="262"/>
      <c r="V14" s="263"/>
      <c r="W14" s="263"/>
      <c r="X14" s="263"/>
      <c r="Y14" s="259"/>
      <c r="Z14" s="269"/>
    </row>
    <row r="15" spans="1:26" ht="12.75" customHeight="1" x14ac:dyDescent="0.2">
      <c r="B15" s="262"/>
      <c r="C15" s="262"/>
      <c r="D15" s="262"/>
      <c r="E15" s="263"/>
      <c r="F15" s="263"/>
      <c r="G15" s="263"/>
      <c r="H15" s="259"/>
      <c r="I15" s="269"/>
      <c r="J15" s="267"/>
      <c r="K15" s="268"/>
      <c r="L15" s="268"/>
      <c r="M15" s="268"/>
      <c r="N15" s="268"/>
      <c r="O15" s="268"/>
      <c r="P15" s="267"/>
      <c r="Q15" s="267"/>
      <c r="S15" s="262"/>
      <c r="T15" s="262"/>
      <c r="U15" s="262"/>
      <c r="V15" s="263"/>
      <c r="W15" s="263"/>
      <c r="X15" s="263"/>
      <c r="Y15" s="259"/>
      <c r="Z15" s="269"/>
    </row>
    <row r="16" spans="1:26" ht="12.75" customHeight="1" x14ac:dyDescent="0.2">
      <c r="B16" s="262"/>
      <c r="C16" s="262"/>
      <c r="D16" s="262"/>
      <c r="E16" s="263"/>
      <c r="F16" s="263"/>
      <c r="G16" s="263"/>
      <c r="H16" s="259"/>
      <c r="I16" s="269"/>
      <c r="J16" s="267"/>
      <c r="K16" s="268"/>
      <c r="L16" s="268"/>
      <c r="M16" s="268"/>
      <c r="N16" s="268"/>
      <c r="O16" s="268"/>
      <c r="P16" s="267"/>
      <c r="Q16" s="267"/>
      <c r="S16" s="262"/>
      <c r="T16" s="262"/>
      <c r="U16" s="262"/>
      <c r="V16" s="263"/>
      <c r="W16" s="263"/>
      <c r="X16" s="263"/>
      <c r="Y16" s="259"/>
      <c r="Z16" s="269"/>
    </row>
    <row r="17" spans="2:26" ht="12.75" customHeight="1" x14ac:dyDescent="0.2">
      <c r="B17" s="262"/>
      <c r="C17" s="262"/>
      <c r="D17" s="262"/>
      <c r="E17" s="263"/>
      <c r="F17" s="263"/>
      <c r="G17" s="263"/>
      <c r="H17" s="259"/>
      <c r="I17" s="269"/>
      <c r="J17" s="267"/>
      <c r="K17" s="268"/>
      <c r="L17" s="268"/>
      <c r="M17" s="268"/>
      <c r="N17" s="268"/>
      <c r="O17" s="268"/>
      <c r="P17" s="267"/>
      <c r="Q17" s="267"/>
      <c r="S17" s="262"/>
      <c r="T17" s="262"/>
      <c r="U17" s="262"/>
      <c r="V17" s="263"/>
      <c r="W17" s="263"/>
      <c r="X17" s="263"/>
      <c r="Y17" s="259"/>
      <c r="Z17" s="269"/>
    </row>
    <row r="18" spans="2:26" ht="12.75" customHeight="1" x14ac:dyDescent="0.2">
      <c r="B18" s="262"/>
      <c r="C18" s="262"/>
      <c r="D18" s="262"/>
      <c r="E18" s="263"/>
      <c r="F18" s="263"/>
      <c r="G18" s="263"/>
      <c r="H18" s="259"/>
      <c r="I18" s="269"/>
      <c r="J18" s="267"/>
      <c r="K18" s="268"/>
      <c r="L18" s="268"/>
      <c r="M18" s="268"/>
      <c r="N18" s="268"/>
      <c r="O18" s="268"/>
      <c r="P18" s="267"/>
      <c r="Q18" s="267"/>
      <c r="S18" s="262"/>
      <c r="T18" s="262"/>
      <c r="U18" s="262"/>
      <c r="V18" s="263"/>
      <c r="W18" s="263"/>
      <c r="X18" s="263"/>
      <c r="Y18" s="259"/>
      <c r="Z18" s="269"/>
    </row>
    <row r="19" spans="2:26" ht="12.75" customHeight="1" x14ac:dyDescent="0.2">
      <c r="B19" s="262"/>
      <c r="C19" s="262"/>
      <c r="D19" s="262"/>
      <c r="E19" s="263"/>
      <c r="F19" s="263"/>
      <c r="G19" s="263"/>
      <c r="H19" s="259"/>
      <c r="I19" s="269"/>
      <c r="J19" s="267"/>
      <c r="K19" s="268"/>
      <c r="L19" s="268"/>
      <c r="M19" s="268"/>
      <c r="N19" s="268"/>
      <c r="O19" s="268"/>
      <c r="P19" s="267"/>
      <c r="Q19" s="267"/>
      <c r="S19" s="262"/>
      <c r="T19" s="262"/>
      <c r="U19" s="262"/>
      <c r="V19" s="263"/>
      <c r="W19" s="263"/>
      <c r="X19" s="263"/>
      <c r="Y19" s="259"/>
      <c r="Z19" s="269"/>
    </row>
    <row r="20" spans="2:26" ht="12.75" customHeight="1" x14ac:dyDescent="0.2">
      <c r="B20" s="262"/>
      <c r="C20" s="262"/>
      <c r="D20" s="262"/>
      <c r="E20" s="263"/>
      <c r="F20" s="263"/>
      <c r="G20" s="263"/>
      <c r="H20" s="259"/>
      <c r="I20" s="269"/>
      <c r="J20" s="270"/>
      <c r="K20" s="267"/>
      <c r="L20" s="267"/>
      <c r="M20" s="267"/>
      <c r="N20" s="267"/>
      <c r="O20" s="268"/>
      <c r="P20" s="267"/>
      <c r="Q20" s="267"/>
      <c r="S20" s="262"/>
      <c r="T20" s="262"/>
      <c r="U20" s="262"/>
      <c r="V20" s="263"/>
      <c r="W20" s="263"/>
      <c r="X20" s="263"/>
      <c r="Y20" s="259"/>
      <c r="Z20" s="269"/>
    </row>
    <row r="21" spans="2:26" ht="12.75" customHeight="1" x14ac:dyDescent="0.2">
      <c r="B21" s="262"/>
      <c r="C21" s="262"/>
      <c r="D21" s="262"/>
      <c r="E21" s="263"/>
      <c r="F21" s="263"/>
      <c r="G21" s="263"/>
      <c r="H21" s="259"/>
      <c r="I21" s="269"/>
      <c r="J21" s="270"/>
      <c r="K21" s="267"/>
      <c r="L21" s="267"/>
      <c r="M21" s="267"/>
      <c r="N21" s="267"/>
      <c r="O21" s="267"/>
      <c r="P21" s="267"/>
      <c r="Q21" s="267"/>
      <c r="S21" s="262"/>
      <c r="T21" s="262"/>
      <c r="U21" s="262"/>
      <c r="V21" s="263"/>
      <c r="W21" s="263"/>
      <c r="X21" s="263"/>
      <c r="Y21" s="259"/>
      <c r="Z21" s="269"/>
    </row>
    <row r="22" spans="2:26" ht="12.75" customHeight="1" x14ac:dyDescent="0.2">
      <c r="B22" s="262"/>
      <c r="C22" s="262"/>
      <c r="D22" s="262"/>
      <c r="E22" s="263"/>
      <c r="F22" s="263"/>
      <c r="G22" s="263"/>
      <c r="H22" s="259"/>
      <c r="I22" s="269"/>
      <c r="J22" s="270"/>
      <c r="K22" s="268"/>
      <c r="L22" s="268"/>
      <c r="M22" s="268"/>
      <c r="N22" s="268"/>
      <c r="O22" s="267"/>
      <c r="P22" s="267"/>
      <c r="Q22" s="267"/>
      <c r="S22" s="262"/>
      <c r="T22" s="262"/>
      <c r="U22" s="262"/>
      <c r="V22" s="263"/>
      <c r="W22" s="263"/>
      <c r="X22" s="263"/>
      <c r="Y22" s="259"/>
      <c r="Z22" s="269"/>
    </row>
    <row r="23" spans="2:26" ht="12.75" customHeight="1" x14ac:dyDescent="0.2">
      <c r="B23" s="271"/>
      <c r="C23" s="262"/>
      <c r="D23" s="262"/>
      <c r="E23" s="263"/>
      <c r="F23" s="263"/>
      <c r="G23" s="263"/>
      <c r="H23" s="259"/>
      <c r="I23" s="269"/>
      <c r="J23" s="270"/>
      <c r="K23" s="268"/>
      <c r="L23" s="268"/>
      <c r="M23" s="268"/>
      <c r="N23" s="268"/>
      <c r="O23" s="267"/>
      <c r="P23" s="267"/>
      <c r="Q23" s="267"/>
      <c r="S23" s="262"/>
      <c r="T23" s="262"/>
      <c r="U23" s="262"/>
      <c r="V23" s="263"/>
      <c r="W23" s="263"/>
      <c r="X23" s="263"/>
      <c r="Y23" s="259"/>
      <c r="Z23" s="269"/>
    </row>
    <row r="24" spans="2:26" ht="12.75" customHeight="1" x14ac:dyDescent="0.2">
      <c r="B24" s="271"/>
      <c r="C24" s="271"/>
      <c r="D24" s="271"/>
      <c r="E24" s="271"/>
      <c r="F24" s="271"/>
      <c r="G24" s="271"/>
      <c r="H24" s="272"/>
      <c r="I24" s="269"/>
      <c r="J24" s="270"/>
      <c r="K24" s="268"/>
      <c r="L24" s="268"/>
      <c r="M24" s="268"/>
      <c r="N24" s="268"/>
      <c r="O24" s="267"/>
      <c r="P24" s="267"/>
      <c r="Q24" s="267"/>
      <c r="S24" s="271"/>
      <c r="T24" s="262"/>
      <c r="U24" s="262"/>
      <c r="V24" s="263"/>
      <c r="W24" s="263"/>
      <c r="X24" s="263"/>
      <c r="Y24" s="259"/>
      <c r="Z24" s="269"/>
    </row>
    <row r="25" spans="2:26" ht="12.75" customHeight="1" x14ac:dyDescent="0.2">
      <c r="B25" s="271"/>
      <c r="C25" s="271"/>
      <c r="D25" s="271"/>
      <c r="E25" s="271"/>
      <c r="F25" s="271"/>
      <c r="G25" s="271"/>
      <c r="H25" s="272"/>
      <c r="I25" s="269"/>
      <c r="J25" s="270"/>
      <c r="K25" s="268"/>
      <c r="L25" s="268"/>
      <c r="M25" s="268"/>
      <c r="N25" s="268"/>
      <c r="O25" s="267"/>
      <c r="P25" s="267"/>
      <c r="Q25" s="267"/>
      <c r="S25" s="271"/>
      <c r="T25" s="271"/>
      <c r="U25" s="271"/>
      <c r="V25" s="271"/>
      <c r="W25" s="271"/>
      <c r="X25" s="271"/>
      <c r="Y25" s="272"/>
      <c r="Z25" s="269"/>
    </row>
    <row r="26" spans="2:26" ht="12.75" customHeight="1" x14ac:dyDescent="0.2">
      <c r="B26" s="271"/>
      <c r="C26" s="273"/>
      <c r="D26" s="273"/>
      <c r="E26" s="273"/>
      <c r="F26" s="273"/>
      <c r="G26" s="273"/>
      <c r="H26" s="259"/>
      <c r="I26" s="269"/>
      <c r="J26" s="270"/>
      <c r="K26" s="268"/>
      <c r="L26" s="268"/>
      <c r="M26" s="268"/>
      <c r="N26" s="268"/>
      <c r="O26" s="267"/>
      <c r="P26" s="267"/>
      <c r="Q26" s="267"/>
      <c r="S26" s="271"/>
      <c r="T26" s="273"/>
      <c r="U26" s="273"/>
      <c r="V26" s="273"/>
      <c r="W26" s="273"/>
      <c r="X26" s="273"/>
      <c r="Y26" s="259"/>
      <c r="Z26" s="269"/>
    </row>
    <row r="27" spans="2:26" ht="12.75" customHeight="1" x14ac:dyDescent="0.2">
      <c r="B27" s="262" t="s">
        <v>7</v>
      </c>
      <c r="C27" s="262"/>
      <c r="D27" s="262"/>
      <c r="E27" s="262"/>
      <c r="F27" s="262"/>
      <c r="G27" s="273"/>
      <c r="H27" s="274"/>
      <c r="I27" s="269"/>
      <c r="J27" s="270"/>
      <c r="K27" s="267"/>
      <c r="L27" s="267"/>
      <c r="M27" s="267"/>
      <c r="N27" s="267"/>
      <c r="O27" s="267"/>
      <c r="P27" s="267"/>
      <c r="Q27" s="267"/>
    </row>
    <row r="28" spans="2:26" ht="12.75" customHeight="1" x14ac:dyDescent="0.2">
      <c r="B28" s="332" t="s">
        <v>329</v>
      </c>
      <c r="C28" s="332"/>
      <c r="D28" s="332"/>
      <c r="E28" s="332"/>
      <c r="F28" s="332"/>
      <c r="G28" s="332"/>
      <c r="H28" s="264"/>
      <c r="I28" s="269"/>
      <c r="J28" s="270"/>
      <c r="K28" s="267"/>
      <c r="L28" s="267"/>
      <c r="M28" s="267"/>
      <c r="N28" s="267"/>
      <c r="O28" s="267"/>
      <c r="P28" s="267"/>
      <c r="Q28" s="267"/>
    </row>
    <row r="29" spans="2:26" ht="12.75" customHeight="1" x14ac:dyDescent="0.2">
      <c r="B29" s="332"/>
      <c r="C29" s="332"/>
      <c r="D29" s="332"/>
      <c r="E29" s="332"/>
      <c r="F29" s="332"/>
      <c r="G29" s="332"/>
      <c r="H29" s="275"/>
      <c r="I29" s="269"/>
      <c r="J29" s="270"/>
      <c r="K29" s="267"/>
      <c r="L29" s="267"/>
      <c r="M29" s="267"/>
      <c r="N29" s="267"/>
      <c r="O29" s="267"/>
      <c r="P29" s="267"/>
      <c r="Q29" s="267"/>
    </row>
    <row r="30" spans="2:26" ht="12.75" customHeight="1" x14ac:dyDescent="0.2">
      <c r="B30" s="332"/>
      <c r="C30" s="332"/>
      <c r="D30" s="332"/>
      <c r="E30" s="332"/>
      <c r="F30" s="332"/>
      <c r="G30" s="332"/>
      <c r="H30" s="275"/>
      <c r="I30" s="269"/>
      <c r="J30" s="270"/>
      <c r="K30" s="267"/>
      <c r="L30" s="267"/>
      <c r="M30" s="267"/>
      <c r="N30" s="267"/>
      <c r="O30" s="267"/>
      <c r="P30" s="270"/>
      <c r="Q30" s="270"/>
      <c r="R30" s="270"/>
      <c r="S30" s="270"/>
      <c r="T30" s="270"/>
      <c r="U30" s="270"/>
    </row>
    <row r="31" spans="2:26" ht="12.75" customHeight="1" x14ac:dyDescent="0.2">
      <c r="G31" s="276"/>
      <c r="H31" s="264"/>
      <c r="I31" s="269"/>
      <c r="J31" s="270"/>
      <c r="K31" s="267"/>
      <c r="L31" s="267"/>
      <c r="M31" s="267"/>
      <c r="N31" s="267"/>
      <c r="O31" s="267"/>
      <c r="P31" s="267"/>
      <c r="Q31" s="267"/>
      <c r="R31" s="267"/>
      <c r="S31" s="267"/>
      <c r="T31" s="267"/>
      <c r="U31" s="267"/>
    </row>
    <row r="32" spans="2:26" ht="12.75" customHeight="1" x14ac:dyDescent="0.25">
      <c r="H32" s="264"/>
      <c r="I32" s="269"/>
      <c r="J32" s="270"/>
      <c r="K32" s="267"/>
      <c r="L32" s="267"/>
      <c r="M32" s="267"/>
      <c r="N32" s="267"/>
      <c r="O32" s="267"/>
      <c r="P32" s="277"/>
      <c r="Q32" s="267"/>
      <c r="R32" s="267"/>
      <c r="S32" s="267"/>
      <c r="T32" s="267"/>
      <c r="U32" s="267"/>
      <c r="W32" s="277"/>
    </row>
    <row r="33" spans="2:26" ht="12.75" customHeight="1" x14ac:dyDescent="0.25">
      <c r="B33" s="258" t="s">
        <v>327</v>
      </c>
      <c r="I33" s="269"/>
      <c r="J33" s="270"/>
      <c r="K33" s="278"/>
      <c r="L33" s="259"/>
      <c r="M33" s="259"/>
      <c r="N33" s="259"/>
      <c r="O33" s="267"/>
      <c r="P33" s="262"/>
      <c r="Q33" s="267"/>
    </row>
    <row r="34" spans="2:26" ht="12.75" customHeight="1" x14ac:dyDescent="0.25">
      <c r="B34" s="277" t="s">
        <v>328</v>
      </c>
      <c r="E34" s="259"/>
      <c r="F34" s="259"/>
      <c r="G34" s="259"/>
      <c r="I34" s="269"/>
      <c r="J34" s="270"/>
      <c r="K34" s="274"/>
      <c r="L34" s="274"/>
      <c r="M34" s="274"/>
      <c r="N34" s="259"/>
      <c r="O34" s="259"/>
      <c r="P34" s="267"/>
      <c r="Q34" s="267"/>
    </row>
    <row r="35" spans="2:26" ht="12.75" customHeight="1" x14ac:dyDescent="0.2">
      <c r="B35" s="262" t="s">
        <v>219</v>
      </c>
      <c r="E35" s="262"/>
      <c r="I35" s="269"/>
      <c r="J35" s="270"/>
      <c r="K35" s="274"/>
      <c r="L35" s="274"/>
      <c r="M35" s="274"/>
      <c r="N35" s="259"/>
      <c r="O35" s="259"/>
      <c r="P35" s="267"/>
      <c r="Q35" s="267"/>
    </row>
    <row r="36" spans="2:26" ht="12.75" customHeight="1" x14ac:dyDescent="0.2">
      <c r="B36" s="262"/>
      <c r="C36" s="262"/>
      <c r="D36" s="262"/>
      <c r="E36" s="263"/>
      <c r="F36" s="263"/>
      <c r="G36" s="263"/>
      <c r="I36" s="269"/>
      <c r="J36" s="270"/>
      <c r="K36" s="259"/>
      <c r="L36" s="259"/>
      <c r="M36" s="259"/>
      <c r="N36" s="259"/>
      <c r="O36" s="259"/>
      <c r="P36" s="267"/>
      <c r="Q36" s="267"/>
      <c r="S36" s="262"/>
      <c r="T36" s="262"/>
      <c r="U36" s="262"/>
      <c r="V36" s="263"/>
      <c r="W36" s="263"/>
      <c r="X36" s="263"/>
      <c r="Y36" s="264"/>
      <c r="Z36" s="264"/>
    </row>
    <row r="37" spans="2:26" ht="12.75" customHeight="1" x14ac:dyDescent="0.2">
      <c r="B37" s="262"/>
      <c r="C37" s="262"/>
      <c r="D37" s="262"/>
      <c r="E37" s="263"/>
      <c r="F37" s="263"/>
      <c r="G37" s="263"/>
      <c r="I37" s="269"/>
      <c r="J37" s="270"/>
      <c r="K37" s="259"/>
      <c r="L37" s="259"/>
      <c r="M37" s="259"/>
      <c r="N37" s="259"/>
      <c r="O37" s="259"/>
      <c r="P37" s="267"/>
      <c r="Q37" s="267"/>
      <c r="S37" s="262"/>
      <c r="T37" s="262"/>
      <c r="U37" s="262"/>
      <c r="V37" s="263"/>
      <c r="W37" s="263"/>
      <c r="X37" s="263"/>
      <c r="Y37" s="259"/>
      <c r="Z37" s="269"/>
    </row>
    <row r="38" spans="2:26" ht="12.75" customHeight="1" x14ac:dyDescent="0.2">
      <c r="B38" s="262"/>
      <c r="C38" s="262"/>
      <c r="D38" s="262"/>
      <c r="E38" s="263"/>
      <c r="F38" s="263"/>
      <c r="G38" s="263"/>
      <c r="I38" s="269"/>
      <c r="J38" s="270"/>
      <c r="K38" s="259"/>
      <c r="L38" s="259"/>
      <c r="M38" s="259"/>
      <c r="N38" s="259"/>
      <c r="O38" s="259"/>
      <c r="P38" s="267"/>
      <c r="Q38" s="267"/>
      <c r="S38" s="262"/>
      <c r="T38" s="262"/>
      <c r="U38" s="262"/>
      <c r="V38" s="263"/>
      <c r="W38" s="263"/>
      <c r="X38" s="263"/>
      <c r="Y38" s="263"/>
      <c r="Z38" s="269"/>
    </row>
    <row r="39" spans="2:26" ht="12.75" customHeight="1" x14ac:dyDescent="0.2">
      <c r="B39" s="262"/>
      <c r="C39" s="262"/>
      <c r="D39" s="262"/>
      <c r="E39" s="263"/>
      <c r="F39" s="263"/>
      <c r="G39" s="263"/>
      <c r="I39" s="269"/>
      <c r="J39" s="270"/>
      <c r="K39" s="259"/>
      <c r="L39" s="259"/>
      <c r="M39" s="259"/>
      <c r="N39" s="259"/>
      <c r="O39" s="259"/>
      <c r="P39" s="267"/>
      <c r="Q39" s="267"/>
      <c r="S39" s="262"/>
      <c r="T39" s="262"/>
      <c r="U39" s="262"/>
      <c r="V39" s="263"/>
      <c r="W39" s="263"/>
      <c r="X39" s="263"/>
      <c r="Y39" s="263"/>
      <c r="Z39" s="269"/>
    </row>
    <row r="40" spans="2:26" ht="12.75" customHeight="1" x14ac:dyDescent="0.2">
      <c r="B40" s="262"/>
      <c r="C40" s="262"/>
      <c r="D40" s="262"/>
      <c r="E40" s="263"/>
      <c r="F40" s="263"/>
      <c r="G40" s="263"/>
      <c r="I40" s="269"/>
      <c r="J40" s="270"/>
      <c r="K40" s="259"/>
      <c r="L40" s="259"/>
      <c r="M40" s="259"/>
      <c r="N40" s="259"/>
      <c r="O40" s="259"/>
      <c r="P40" s="267"/>
      <c r="Q40" s="267"/>
      <c r="S40" s="262"/>
      <c r="T40" s="262"/>
      <c r="U40" s="262"/>
      <c r="V40" s="263"/>
      <c r="W40" s="263"/>
      <c r="X40" s="263"/>
      <c r="Y40" s="259"/>
      <c r="Z40" s="269"/>
    </row>
    <row r="41" spans="2:26" ht="12.75" customHeight="1" x14ac:dyDescent="0.2">
      <c r="B41" s="262"/>
      <c r="C41" s="262"/>
      <c r="D41" s="262"/>
      <c r="E41" s="263"/>
      <c r="F41" s="263"/>
      <c r="G41" s="263"/>
      <c r="I41" s="269"/>
      <c r="J41" s="270"/>
      <c r="K41" s="259"/>
      <c r="L41" s="259"/>
      <c r="M41" s="259"/>
      <c r="N41" s="259"/>
      <c r="O41" s="259"/>
      <c r="P41" s="267"/>
      <c r="Q41" s="267"/>
      <c r="S41" s="262"/>
      <c r="T41" s="262"/>
      <c r="U41" s="262"/>
      <c r="V41" s="263"/>
      <c r="W41" s="263"/>
      <c r="X41" s="263"/>
      <c r="Y41" s="259"/>
      <c r="Z41" s="269"/>
    </row>
    <row r="42" spans="2:26" ht="12.75" customHeight="1" x14ac:dyDescent="0.2">
      <c r="B42" s="262"/>
      <c r="C42" s="262"/>
      <c r="D42" s="262"/>
      <c r="E42" s="263"/>
      <c r="F42" s="263"/>
      <c r="G42" s="263"/>
      <c r="I42" s="269"/>
      <c r="J42" s="270"/>
      <c r="K42" s="259"/>
      <c r="L42" s="259"/>
      <c r="M42" s="259"/>
      <c r="N42" s="259"/>
      <c r="O42" s="259"/>
      <c r="P42" s="267"/>
      <c r="Q42" s="267"/>
      <c r="S42" s="262"/>
      <c r="T42" s="262"/>
      <c r="U42" s="262"/>
      <c r="V42" s="263"/>
      <c r="W42" s="263"/>
      <c r="X42" s="263"/>
      <c r="Y42" s="259"/>
      <c r="Z42" s="269"/>
    </row>
    <row r="43" spans="2:26" ht="12.75" customHeight="1" x14ac:dyDescent="0.2">
      <c r="B43" s="262"/>
      <c r="C43" s="262"/>
      <c r="D43" s="262"/>
      <c r="E43" s="263"/>
      <c r="F43" s="263"/>
      <c r="G43" s="263"/>
      <c r="H43" s="264"/>
      <c r="I43" s="269"/>
      <c r="J43" s="270"/>
      <c r="K43" s="259"/>
      <c r="L43" s="259"/>
      <c r="M43" s="259"/>
      <c r="N43" s="259"/>
      <c r="O43" s="259"/>
      <c r="P43" s="267"/>
      <c r="Q43" s="267"/>
      <c r="S43" s="262"/>
      <c r="T43" s="262"/>
      <c r="U43" s="262"/>
      <c r="V43" s="263"/>
      <c r="W43" s="263"/>
      <c r="X43" s="263"/>
      <c r="Y43" s="259"/>
      <c r="Z43" s="269"/>
    </row>
    <row r="44" spans="2:26" ht="12.75" customHeight="1" x14ac:dyDescent="0.2">
      <c r="B44" s="262"/>
      <c r="C44" s="262"/>
      <c r="D44" s="262"/>
      <c r="E44" s="263"/>
      <c r="F44" s="263"/>
      <c r="G44" s="263"/>
      <c r="H44" s="259"/>
      <c r="I44" s="269"/>
      <c r="J44" s="270"/>
      <c r="K44" s="259"/>
      <c r="L44" s="259"/>
      <c r="M44" s="259"/>
      <c r="N44" s="259"/>
      <c r="O44" s="259"/>
      <c r="P44" s="267"/>
      <c r="Q44" s="267"/>
      <c r="S44" s="262"/>
      <c r="T44" s="262"/>
      <c r="U44" s="262"/>
      <c r="V44" s="263"/>
      <c r="W44" s="263"/>
      <c r="X44" s="263"/>
      <c r="Y44" s="259"/>
      <c r="Z44" s="269"/>
    </row>
    <row r="45" spans="2:26" ht="12.75" customHeight="1" x14ac:dyDescent="0.2">
      <c r="B45" s="262"/>
      <c r="C45" s="262"/>
      <c r="D45" s="262"/>
      <c r="E45" s="263"/>
      <c r="F45" s="263"/>
      <c r="G45" s="263"/>
      <c r="I45" s="269"/>
      <c r="J45" s="270"/>
      <c r="K45" s="259"/>
      <c r="L45" s="259"/>
      <c r="M45" s="259"/>
      <c r="N45" s="259"/>
      <c r="O45" s="259"/>
      <c r="P45" s="267"/>
      <c r="Q45" s="267"/>
      <c r="S45" s="262"/>
      <c r="T45" s="262"/>
      <c r="U45" s="262"/>
      <c r="V45" s="263"/>
      <c r="W45" s="263"/>
      <c r="X45" s="263"/>
      <c r="Y45" s="259"/>
      <c r="Z45" s="269"/>
    </row>
    <row r="46" spans="2:26" ht="12.75" customHeight="1" x14ac:dyDescent="0.2">
      <c r="B46" s="262"/>
      <c r="C46" s="262"/>
      <c r="D46" s="262"/>
      <c r="E46" s="263"/>
      <c r="F46" s="263"/>
      <c r="G46" s="263"/>
      <c r="I46" s="269"/>
      <c r="J46" s="270"/>
      <c r="K46" s="259"/>
      <c r="L46" s="259"/>
      <c r="M46" s="259"/>
      <c r="N46" s="259"/>
      <c r="O46" s="259"/>
      <c r="P46" s="267"/>
      <c r="Q46" s="267"/>
      <c r="S46" s="262"/>
      <c r="T46" s="262"/>
      <c r="U46" s="262"/>
      <c r="V46" s="263"/>
      <c r="W46" s="263"/>
      <c r="X46" s="263"/>
      <c r="Y46" s="259"/>
      <c r="Z46" s="269"/>
    </row>
    <row r="47" spans="2:26" ht="12.75" customHeight="1" x14ac:dyDescent="0.2">
      <c r="B47" s="262"/>
      <c r="C47" s="262"/>
      <c r="D47" s="262"/>
      <c r="E47" s="263"/>
      <c r="F47" s="263"/>
      <c r="G47" s="263"/>
      <c r="I47" s="269"/>
      <c r="J47" s="270"/>
      <c r="K47" s="259"/>
      <c r="L47" s="259"/>
      <c r="M47" s="259"/>
      <c r="N47" s="259"/>
      <c r="O47" s="259"/>
      <c r="P47" s="262"/>
      <c r="Q47" s="267"/>
      <c r="S47" s="262"/>
      <c r="T47" s="262"/>
      <c r="U47" s="262"/>
      <c r="V47" s="263"/>
      <c r="W47" s="263"/>
      <c r="X47" s="263"/>
      <c r="Y47" s="259"/>
      <c r="Z47" s="269"/>
    </row>
    <row r="48" spans="2:26" ht="12.75" customHeight="1" x14ac:dyDescent="0.2">
      <c r="B48" s="262"/>
      <c r="C48" s="262"/>
      <c r="D48" s="262"/>
      <c r="E48" s="263"/>
      <c r="F48" s="263"/>
      <c r="G48" s="263"/>
      <c r="I48" s="269"/>
      <c r="J48" s="270"/>
      <c r="K48" s="274"/>
      <c r="L48" s="274"/>
      <c r="M48" s="274"/>
      <c r="N48" s="274"/>
      <c r="O48" s="259"/>
      <c r="P48" s="267"/>
      <c r="Q48" s="267"/>
      <c r="S48" s="262"/>
      <c r="T48" s="262"/>
      <c r="U48" s="262"/>
      <c r="V48" s="263"/>
      <c r="W48" s="263"/>
      <c r="X48" s="263"/>
      <c r="Y48" s="259"/>
      <c r="Z48" s="269"/>
    </row>
    <row r="49" spans="2:26" ht="12.75" customHeight="1" x14ac:dyDescent="0.2">
      <c r="B49" s="262"/>
      <c r="C49" s="262"/>
      <c r="D49" s="262"/>
      <c r="E49" s="263"/>
      <c r="F49" s="263"/>
      <c r="G49" s="263"/>
      <c r="I49" s="269"/>
      <c r="J49" s="270"/>
      <c r="K49" s="274"/>
      <c r="L49" s="274"/>
      <c r="M49" s="274"/>
      <c r="N49" s="274"/>
      <c r="O49" s="274"/>
      <c r="P49" s="267"/>
      <c r="Q49" s="267"/>
      <c r="S49" s="262"/>
      <c r="T49" s="262"/>
      <c r="U49" s="262"/>
      <c r="V49" s="263"/>
      <c r="W49" s="263"/>
      <c r="X49" s="263"/>
      <c r="Y49" s="259"/>
      <c r="Z49" s="269"/>
    </row>
    <row r="50" spans="2:26" ht="12.75" customHeight="1" x14ac:dyDescent="0.2">
      <c r="B50" s="262"/>
      <c r="C50" s="262"/>
      <c r="D50" s="262"/>
      <c r="E50" s="263"/>
      <c r="F50" s="263"/>
      <c r="G50" s="263"/>
      <c r="I50" s="269"/>
      <c r="J50" s="270"/>
      <c r="K50" s="259"/>
      <c r="L50" s="259"/>
      <c r="M50" s="259"/>
      <c r="N50" s="259"/>
      <c r="O50" s="274"/>
      <c r="P50" s="267"/>
      <c r="Q50" s="267"/>
      <c r="S50" s="262"/>
      <c r="T50" s="262"/>
      <c r="U50" s="262"/>
      <c r="V50" s="263"/>
      <c r="W50" s="263"/>
      <c r="X50" s="263"/>
      <c r="Y50" s="259"/>
      <c r="Z50" s="269"/>
    </row>
    <row r="51" spans="2:26" ht="12.75" customHeight="1" x14ac:dyDescent="0.2">
      <c r="B51" s="262"/>
      <c r="C51" s="262"/>
      <c r="D51" s="262"/>
      <c r="E51" s="263"/>
      <c r="F51" s="263"/>
      <c r="G51" s="263"/>
      <c r="I51" s="269"/>
      <c r="J51" s="270"/>
      <c r="K51" s="274"/>
      <c r="L51" s="259"/>
      <c r="M51" s="259"/>
      <c r="N51" s="259"/>
      <c r="O51" s="259"/>
      <c r="P51" s="267"/>
      <c r="Q51" s="267"/>
      <c r="R51" s="267"/>
    </row>
    <row r="52" spans="2:26" ht="12.75" customHeight="1" x14ac:dyDescent="0.2">
      <c r="B52" s="262"/>
      <c r="C52" s="262"/>
      <c r="D52" s="262"/>
      <c r="E52" s="263"/>
      <c r="F52" s="263"/>
      <c r="G52" s="263"/>
      <c r="I52" s="269"/>
      <c r="J52" s="270"/>
      <c r="K52" s="267"/>
      <c r="L52" s="267"/>
      <c r="M52" s="267"/>
      <c r="N52" s="267"/>
      <c r="O52" s="259"/>
      <c r="P52" s="267"/>
      <c r="Q52" s="267"/>
      <c r="R52" s="267"/>
    </row>
    <row r="53" spans="2:26" ht="12.75" customHeight="1" x14ac:dyDescent="0.25">
      <c r="B53" s="271"/>
      <c r="C53" s="262"/>
      <c r="D53" s="262"/>
      <c r="E53" s="263"/>
      <c r="F53" s="263"/>
      <c r="G53" s="263"/>
      <c r="I53" s="269"/>
      <c r="J53" s="270"/>
      <c r="K53" s="277"/>
      <c r="L53" s="267"/>
      <c r="M53" s="267"/>
      <c r="N53" s="267"/>
      <c r="O53" s="267"/>
      <c r="P53" s="277"/>
      <c r="Q53" s="267"/>
      <c r="R53" s="267"/>
    </row>
    <row r="54" spans="2:26" ht="12.75" customHeight="1" x14ac:dyDescent="0.25">
      <c r="B54" s="271"/>
      <c r="C54" s="271"/>
      <c r="D54" s="271"/>
      <c r="E54" s="271"/>
      <c r="F54" s="271"/>
      <c r="G54" s="271"/>
      <c r="H54" s="264"/>
      <c r="I54" s="269"/>
      <c r="J54" s="270"/>
      <c r="K54" s="262"/>
      <c r="L54" s="267"/>
      <c r="M54" s="267"/>
      <c r="N54" s="267"/>
      <c r="O54" s="267"/>
      <c r="P54" s="277"/>
      <c r="Q54" s="267"/>
      <c r="R54" s="267"/>
    </row>
    <row r="55" spans="2:26" ht="12.75" customHeight="1" x14ac:dyDescent="0.2">
      <c r="B55" s="271"/>
      <c r="C55" s="271"/>
      <c r="D55" s="271"/>
      <c r="E55" s="271"/>
      <c r="F55" s="271"/>
      <c r="G55" s="271"/>
      <c r="H55" s="264"/>
      <c r="I55" s="269"/>
      <c r="J55" s="270"/>
      <c r="K55" s="267"/>
      <c r="L55" s="267"/>
      <c r="M55" s="267"/>
      <c r="N55" s="267"/>
      <c r="O55" s="267"/>
      <c r="P55" s="262"/>
      <c r="Q55" s="267"/>
      <c r="R55" s="267"/>
    </row>
    <row r="56" spans="2:26" ht="12.75" customHeight="1" x14ac:dyDescent="0.2">
      <c r="B56" s="271"/>
      <c r="C56" s="273"/>
      <c r="D56" s="273"/>
      <c r="E56" s="273"/>
      <c r="F56" s="273"/>
      <c r="G56" s="273"/>
      <c r="H56" s="264"/>
      <c r="I56" s="269"/>
      <c r="J56" s="270"/>
      <c r="K56" s="267"/>
      <c r="L56" s="267"/>
      <c r="M56" s="267"/>
      <c r="N56" s="267"/>
      <c r="O56" s="267"/>
      <c r="P56" s="267"/>
      <c r="Q56" s="267"/>
      <c r="R56" s="267"/>
    </row>
    <row r="57" spans="2:26" ht="12.75" customHeight="1" x14ac:dyDescent="0.2">
      <c r="B57" s="262" t="s">
        <v>127</v>
      </c>
      <c r="C57" s="262"/>
      <c r="D57" s="262"/>
      <c r="E57" s="262"/>
      <c r="F57" s="262"/>
      <c r="G57" s="273"/>
      <c r="H57" s="279"/>
      <c r="I57" s="269"/>
      <c r="J57" s="270"/>
      <c r="K57" s="267"/>
      <c r="L57" s="267"/>
      <c r="M57" s="267"/>
      <c r="N57" s="267"/>
      <c r="O57" s="267"/>
      <c r="P57" s="267"/>
      <c r="Q57" s="267"/>
      <c r="R57" s="267"/>
    </row>
    <row r="58" spans="2:26" ht="12.75" customHeight="1" x14ac:dyDescent="0.2">
      <c r="B58" s="333" t="s">
        <v>383</v>
      </c>
      <c r="C58" s="333"/>
      <c r="D58" s="333"/>
      <c r="E58" s="333"/>
      <c r="F58" s="333"/>
      <c r="G58" s="333"/>
      <c r="H58" s="280"/>
      <c r="I58" s="269"/>
      <c r="J58" s="270"/>
      <c r="K58" s="267"/>
      <c r="L58" s="267"/>
      <c r="M58" s="267"/>
      <c r="N58" s="267"/>
      <c r="O58" s="267"/>
      <c r="P58" s="267"/>
      <c r="Q58" s="267"/>
      <c r="R58" s="267"/>
    </row>
    <row r="59" spans="2:26" ht="12.75" customHeight="1" x14ac:dyDescent="0.2">
      <c r="B59" s="333"/>
      <c r="C59" s="333"/>
      <c r="D59" s="333"/>
      <c r="E59" s="333"/>
      <c r="F59" s="333"/>
      <c r="G59" s="333"/>
      <c r="H59" s="280"/>
      <c r="I59" s="269"/>
      <c r="J59" s="270"/>
      <c r="K59" s="267"/>
      <c r="L59" s="267"/>
      <c r="M59" s="267"/>
      <c r="N59" s="267"/>
      <c r="O59" s="267"/>
      <c r="P59" s="267"/>
      <c r="Q59" s="267"/>
      <c r="R59" s="267"/>
    </row>
    <row r="60" spans="2:26" ht="12.75" customHeight="1" x14ac:dyDescent="0.2">
      <c r="B60" s="333"/>
      <c r="C60" s="333"/>
      <c r="D60" s="333"/>
      <c r="E60" s="333"/>
      <c r="F60" s="333"/>
      <c r="G60" s="333"/>
      <c r="H60" s="280"/>
      <c r="I60" s="269"/>
      <c r="J60" s="270"/>
      <c r="K60" s="267"/>
      <c r="L60" s="267"/>
      <c r="M60" s="267"/>
      <c r="N60" s="267"/>
      <c r="O60" s="267"/>
      <c r="P60" s="267"/>
      <c r="Q60" s="267"/>
      <c r="R60" s="267"/>
    </row>
    <row r="61" spans="2:26" ht="12.75" customHeight="1" x14ac:dyDescent="0.2">
      <c r="B61" s="333"/>
      <c r="C61" s="333"/>
      <c r="D61" s="333"/>
      <c r="E61" s="333"/>
      <c r="F61" s="333"/>
      <c r="G61" s="333"/>
      <c r="H61" s="280"/>
      <c r="I61" s="269"/>
      <c r="J61" s="270"/>
      <c r="K61" s="267"/>
      <c r="L61" s="267"/>
      <c r="M61" s="267"/>
      <c r="N61" s="267"/>
      <c r="O61" s="267"/>
      <c r="P61" s="267"/>
      <c r="Q61" s="267"/>
      <c r="R61" s="267"/>
      <c r="W61" s="262"/>
    </row>
    <row r="62" spans="2:26" ht="12.75" customHeight="1" x14ac:dyDescent="0.2">
      <c r="D62" s="264"/>
      <c r="E62" s="281"/>
      <c r="F62" s="280"/>
      <c r="G62" s="280"/>
      <c r="H62" s="280"/>
      <c r="I62" s="269"/>
      <c r="J62" s="270"/>
      <c r="K62" s="267"/>
      <c r="L62" s="267"/>
      <c r="M62" s="267"/>
      <c r="N62" s="267"/>
      <c r="O62" s="267"/>
      <c r="P62" s="267"/>
      <c r="Q62" s="267"/>
      <c r="R62" s="267"/>
    </row>
    <row r="63" spans="2:26" ht="12.75" customHeight="1" x14ac:dyDescent="0.2">
      <c r="D63" s="264"/>
      <c r="E63" s="281"/>
      <c r="F63" s="280"/>
      <c r="G63" s="280"/>
      <c r="H63" s="280"/>
      <c r="I63" s="269"/>
      <c r="J63" s="270"/>
      <c r="K63" s="267"/>
      <c r="L63" s="267"/>
      <c r="M63" s="267"/>
      <c r="N63" s="267"/>
      <c r="O63" s="267"/>
      <c r="P63" s="267"/>
      <c r="Q63" s="267"/>
      <c r="R63" s="267"/>
    </row>
    <row r="64" spans="2:26" ht="12.75" customHeight="1" x14ac:dyDescent="0.2">
      <c r="D64" s="264"/>
      <c r="E64" s="281"/>
      <c r="F64" s="280"/>
      <c r="G64" s="280"/>
      <c r="H64" s="280"/>
      <c r="I64" s="269"/>
      <c r="J64" s="270"/>
      <c r="K64" s="267"/>
      <c r="L64" s="267"/>
      <c r="M64" s="267"/>
      <c r="N64" s="267"/>
      <c r="O64" s="267"/>
      <c r="P64" s="267"/>
      <c r="Q64" s="267"/>
      <c r="R64" s="267"/>
    </row>
    <row r="65" spans="4:18" ht="12.75" customHeight="1" x14ac:dyDescent="0.2">
      <c r="D65" s="264"/>
      <c r="E65" s="281"/>
      <c r="F65" s="280"/>
      <c r="G65" s="280"/>
      <c r="H65" s="280"/>
      <c r="I65" s="269"/>
      <c r="J65" s="270"/>
      <c r="K65" s="267"/>
      <c r="L65" s="267"/>
      <c r="M65" s="267"/>
      <c r="N65" s="267"/>
      <c r="O65" s="267"/>
      <c r="P65" s="267"/>
      <c r="Q65" s="267"/>
      <c r="R65" s="267"/>
    </row>
    <row r="66" spans="4:18" ht="12.75" customHeight="1" x14ac:dyDescent="0.2">
      <c r="D66" s="264"/>
      <c r="E66" s="261"/>
      <c r="F66" s="264"/>
      <c r="G66" s="264"/>
      <c r="H66" s="280"/>
      <c r="I66" s="269"/>
      <c r="J66" s="270"/>
      <c r="K66" s="267"/>
      <c r="L66" s="267"/>
      <c r="M66" s="267"/>
      <c r="N66" s="267"/>
      <c r="O66" s="267"/>
      <c r="P66" s="267"/>
      <c r="Q66" s="267"/>
      <c r="R66" s="267"/>
    </row>
    <row r="67" spans="4:18" ht="12.75" customHeight="1" x14ac:dyDescent="0.2">
      <c r="D67" s="264"/>
      <c r="E67" s="264"/>
      <c r="F67" s="264"/>
      <c r="G67" s="264"/>
      <c r="H67" s="264"/>
      <c r="I67" s="269"/>
      <c r="J67" s="270"/>
      <c r="K67" s="267"/>
      <c r="L67" s="267"/>
      <c r="M67" s="267"/>
      <c r="N67" s="267"/>
      <c r="O67" s="267"/>
      <c r="P67" s="267"/>
      <c r="Q67" s="267"/>
      <c r="R67" s="267"/>
    </row>
    <row r="68" spans="4:18" ht="12.75" customHeight="1" x14ac:dyDescent="0.2">
      <c r="D68" s="264"/>
      <c r="E68" s="264"/>
      <c r="F68" s="264"/>
      <c r="G68" s="264"/>
      <c r="H68" s="264"/>
      <c r="I68" s="269"/>
      <c r="J68" s="270"/>
      <c r="K68" s="262"/>
      <c r="L68" s="267"/>
      <c r="M68" s="267"/>
      <c r="N68" s="267"/>
      <c r="O68" s="267"/>
      <c r="P68" s="267"/>
      <c r="Q68" s="267"/>
      <c r="R68" s="267"/>
    </row>
    <row r="69" spans="4:18" ht="12.75" customHeight="1" x14ac:dyDescent="0.2">
      <c r="D69" s="264"/>
      <c r="E69" s="264"/>
      <c r="F69" s="264"/>
      <c r="G69" s="264"/>
      <c r="H69" s="264"/>
      <c r="I69" s="269"/>
      <c r="J69" s="270"/>
      <c r="K69" s="267"/>
      <c r="L69" s="267"/>
      <c r="M69" s="267"/>
      <c r="N69" s="267"/>
      <c r="O69" s="267"/>
      <c r="P69" s="262"/>
      <c r="Q69" s="267"/>
      <c r="R69" s="267"/>
    </row>
    <row r="70" spans="4:18" ht="12.75" customHeight="1" x14ac:dyDescent="0.2">
      <c r="H70" s="264"/>
      <c r="I70" s="269"/>
      <c r="J70" s="270"/>
      <c r="K70" s="267"/>
      <c r="L70" s="267"/>
      <c r="M70" s="267"/>
      <c r="N70" s="267"/>
      <c r="O70" s="267"/>
      <c r="P70" s="267"/>
      <c r="Q70" s="267"/>
      <c r="R70" s="267"/>
    </row>
    <row r="71" spans="4:18" ht="12.75" customHeight="1" x14ac:dyDescent="0.2">
      <c r="I71" s="269"/>
      <c r="J71" s="270"/>
      <c r="K71" s="267"/>
      <c r="L71" s="267"/>
      <c r="M71" s="267"/>
      <c r="N71" s="267"/>
      <c r="O71" s="267"/>
      <c r="P71" s="267"/>
      <c r="Q71" s="267"/>
      <c r="R71" s="267"/>
    </row>
    <row r="72" spans="4:18" ht="12.75" customHeight="1" x14ac:dyDescent="0.2">
      <c r="I72" s="269"/>
      <c r="J72" s="270"/>
      <c r="K72" s="267"/>
      <c r="L72" s="267"/>
      <c r="M72" s="267"/>
      <c r="N72" s="267"/>
      <c r="O72" s="267"/>
      <c r="P72" s="267"/>
      <c r="Q72" s="267"/>
      <c r="R72" s="267"/>
    </row>
    <row r="73" spans="4:18" ht="12.75" customHeight="1" x14ac:dyDescent="0.2">
      <c r="I73" s="269"/>
      <c r="J73" s="270"/>
      <c r="K73" s="267"/>
      <c r="L73" s="267"/>
      <c r="M73" s="267"/>
      <c r="N73" s="267"/>
      <c r="O73" s="267"/>
      <c r="P73" s="267"/>
      <c r="Q73" s="267"/>
      <c r="R73" s="267"/>
    </row>
    <row r="74" spans="4:18" ht="12.75" customHeight="1" x14ac:dyDescent="0.2">
      <c r="I74" s="269"/>
      <c r="J74" s="270"/>
      <c r="K74" s="267"/>
      <c r="L74" s="267"/>
      <c r="M74" s="267"/>
      <c r="N74" s="267"/>
      <c r="O74" s="267"/>
      <c r="P74" s="267"/>
      <c r="Q74" s="267"/>
      <c r="R74" s="267"/>
    </row>
    <row r="75" spans="4:18" ht="12.75" customHeight="1" x14ac:dyDescent="0.2">
      <c r="I75" s="269"/>
      <c r="J75" s="259"/>
      <c r="K75" s="259"/>
      <c r="L75" s="259"/>
      <c r="M75" s="259"/>
      <c r="N75" s="259"/>
      <c r="O75" s="267"/>
      <c r="P75" s="267"/>
      <c r="Q75" s="267"/>
      <c r="R75" s="267"/>
    </row>
    <row r="76" spans="4:18" ht="12.75" customHeight="1" x14ac:dyDescent="0.25">
      <c r="I76" s="278"/>
      <c r="J76" s="274"/>
      <c r="K76" s="274"/>
      <c r="L76" s="259"/>
      <c r="M76" s="259"/>
      <c r="N76" s="259"/>
      <c r="O76" s="259"/>
      <c r="P76" s="272"/>
      <c r="Q76" s="267"/>
      <c r="R76" s="267"/>
    </row>
    <row r="77" spans="4:18" ht="12.75" customHeight="1" x14ac:dyDescent="0.2">
      <c r="I77" s="274"/>
      <c r="J77" s="274"/>
      <c r="K77" s="274"/>
      <c r="L77" s="259"/>
      <c r="M77" s="259"/>
      <c r="N77" s="259"/>
      <c r="O77" s="259"/>
      <c r="P77" s="272"/>
      <c r="Q77" s="267"/>
      <c r="R77" s="267"/>
    </row>
    <row r="78" spans="4:18" ht="12.75" customHeight="1" x14ac:dyDescent="0.2">
      <c r="I78" s="274"/>
      <c r="J78" s="259"/>
      <c r="K78" s="259"/>
      <c r="L78" s="259"/>
      <c r="M78" s="259"/>
      <c r="N78" s="259"/>
      <c r="O78" s="259"/>
      <c r="P78" s="272"/>
      <c r="Q78" s="267"/>
      <c r="R78" s="267"/>
    </row>
    <row r="79" spans="4:18" ht="12.75" customHeight="1" x14ac:dyDescent="0.2">
      <c r="I79" s="259"/>
      <c r="J79" s="259"/>
      <c r="K79" s="259"/>
      <c r="L79" s="259"/>
      <c r="M79" s="259"/>
      <c r="N79" s="259"/>
      <c r="O79" s="259"/>
      <c r="P79" s="272"/>
      <c r="Q79" s="267"/>
      <c r="R79" s="267"/>
    </row>
    <row r="80" spans="4:18" ht="12.75" customHeight="1" x14ac:dyDescent="0.2">
      <c r="I80" s="259"/>
      <c r="J80" s="259"/>
      <c r="K80" s="259"/>
      <c r="L80" s="259"/>
      <c r="M80" s="259"/>
      <c r="N80" s="259"/>
      <c r="O80" s="259"/>
      <c r="P80" s="272"/>
      <c r="Q80" s="267"/>
      <c r="R80" s="267"/>
    </row>
    <row r="81" spans="9:18" ht="12.75" customHeight="1" x14ac:dyDescent="0.2">
      <c r="I81" s="259"/>
      <c r="J81" s="259"/>
      <c r="K81" s="259"/>
      <c r="L81" s="259"/>
      <c r="M81" s="259"/>
      <c r="N81" s="259"/>
      <c r="O81" s="259"/>
      <c r="P81" s="272"/>
      <c r="Q81" s="267"/>
      <c r="R81" s="267"/>
    </row>
    <row r="82" spans="9:18" ht="12.75" customHeight="1" x14ac:dyDescent="0.2">
      <c r="I82" s="259"/>
      <c r="J82" s="259"/>
      <c r="K82" s="259"/>
      <c r="L82" s="259"/>
      <c r="M82" s="259"/>
      <c r="N82" s="259"/>
      <c r="O82" s="259"/>
      <c r="P82" s="272"/>
      <c r="Q82" s="267"/>
      <c r="R82" s="267"/>
    </row>
    <row r="83" spans="9:18" ht="12.75" customHeight="1" x14ac:dyDescent="0.2">
      <c r="I83" s="259"/>
      <c r="J83" s="259"/>
      <c r="K83" s="259"/>
      <c r="L83" s="259"/>
      <c r="M83" s="259"/>
      <c r="N83" s="259"/>
      <c r="O83" s="259"/>
      <c r="P83" s="272"/>
      <c r="Q83" s="267"/>
      <c r="R83" s="267"/>
    </row>
    <row r="84" spans="9:18" ht="12.75" customHeight="1" x14ac:dyDescent="0.2">
      <c r="I84" s="259"/>
      <c r="J84" s="259"/>
      <c r="K84" s="259"/>
      <c r="L84" s="259"/>
      <c r="M84" s="259"/>
      <c r="N84" s="259"/>
      <c r="O84" s="259"/>
      <c r="P84" s="272"/>
      <c r="Q84" s="267"/>
      <c r="R84" s="267"/>
    </row>
    <row r="85" spans="9:18" ht="12.75" customHeight="1" x14ac:dyDescent="0.2">
      <c r="I85" s="259"/>
      <c r="J85" s="259"/>
      <c r="K85" s="259"/>
      <c r="L85" s="259"/>
      <c r="M85" s="259"/>
      <c r="N85" s="259"/>
      <c r="O85" s="259"/>
      <c r="P85" s="272"/>
      <c r="Q85" s="267"/>
      <c r="R85" s="267"/>
    </row>
    <row r="86" spans="9:18" ht="12.75" customHeight="1" x14ac:dyDescent="0.2">
      <c r="I86" s="259"/>
      <c r="J86" s="259"/>
      <c r="K86" s="259"/>
      <c r="L86" s="259"/>
      <c r="M86" s="259"/>
      <c r="N86" s="259"/>
      <c r="O86" s="259"/>
      <c r="P86" s="272"/>
      <c r="Q86" s="267"/>
      <c r="R86" s="267"/>
    </row>
    <row r="87" spans="9:18" ht="12.75" customHeight="1" x14ac:dyDescent="0.2">
      <c r="I87" s="259"/>
      <c r="J87" s="259"/>
      <c r="K87" s="259"/>
      <c r="L87" s="259"/>
      <c r="M87" s="259"/>
      <c r="N87" s="259"/>
      <c r="O87" s="259"/>
      <c r="P87" s="272"/>
      <c r="Q87" s="267"/>
      <c r="R87" s="267"/>
    </row>
    <row r="88" spans="9:18" ht="12.75" customHeight="1" x14ac:dyDescent="0.2">
      <c r="I88" s="259"/>
      <c r="J88" s="259"/>
      <c r="K88" s="259"/>
      <c r="L88" s="259"/>
      <c r="M88" s="259"/>
      <c r="N88" s="259"/>
      <c r="O88" s="259"/>
      <c r="P88" s="272"/>
      <c r="Q88" s="267"/>
      <c r="R88" s="267"/>
    </row>
    <row r="89" spans="9:18" ht="12.75" customHeight="1" x14ac:dyDescent="0.2">
      <c r="I89" s="259"/>
      <c r="J89" s="259"/>
      <c r="K89" s="259"/>
      <c r="L89" s="259"/>
      <c r="M89" s="259"/>
      <c r="N89" s="259"/>
      <c r="O89" s="259"/>
      <c r="P89" s="259"/>
      <c r="Q89" s="267"/>
      <c r="R89" s="267"/>
    </row>
    <row r="90" spans="9:18" ht="12.75" customHeight="1" x14ac:dyDescent="0.2">
      <c r="I90" s="259"/>
      <c r="J90" s="274"/>
      <c r="K90" s="274"/>
      <c r="L90" s="274"/>
      <c r="M90" s="274"/>
      <c r="N90" s="274"/>
      <c r="O90" s="259"/>
      <c r="P90" s="259"/>
      <c r="Q90" s="267"/>
      <c r="R90" s="267"/>
    </row>
    <row r="91" spans="9:18" ht="12.75" customHeight="1" x14ac:dyDescent="0.2">
      <c r="I91" s="274"/>
      <c r="J91" s="274"/>
      <c r="K91" s="274"/>
      <c r="L91" s="274"/>
      <c r="M91" s="274"/>
      <c r="N91" s="274"/>
      <c r="O91" s="259"/>
      <c r="P91" s="272"/>
      <c r="Q91" s="267"/>
      <c r="R91" s="267"/>
    </row>
    <row r="92" spans="9:18" ht="12.75" customHeight="1" x14ac:dyDescent="0.2">
      <c r="I92" s="274"/>
      <c r="J92" s="259"/>
      <c r="K92" s="259"/>
      <c r="L92" s="259"/>
      <c r="M92" s="259"/>
      <c r="N92" s="259"/>
      <c r="O92" s="259"/>
      <c r="P92" s="272"/>
      <c r="Q92" s="267"/>
      <c r="R92" s="267"/>
    </row>
    <row r="93" spans="9:18" ht="12.75" customHeight="1" x14ac:dyDescent="0.2">
      <c r="I93" s="259"/>
      <c r="J93" s="259"/>
      <c r="K93" s="259"/>
      <c r="L93" s="259"/>
      <c r="M93" s="259"/>
      <c r="N93" s="259"/>
      <c r="O93" s="259"/>
      <c r="P93" s="272"/>
      <c r="Q93" s="267"/>
      <c r="R93" s="267"/>
    </row>
    <row r="94" spans="9:18" ht="12.75" customHeight="1" x14ac:dyDescent="0.2">
      <c r="I94" s="274"/>
      <c r="J94" s="270"/>
      <c r="K94" s="267"/>
      <c r="L94" s="267"/>
      <c r="M94" s="267"/>
      <c r="N94" s="267"/>
      <c r="O94" s="259"/>
      <c r="P94" s="272"/>
      <c r="Q94" s="267"/>
      <c r="R94" s="267"/>
    </row>
    <row r="95" spans="9:18" ht="12.75" customHeight="1" x14ac:dyDescent="0.2">
      <c r="I95" s="269"/>
      <c r="O95" s="267"/>
      <c r="P95" s="267"/>
      <c r="Q95" s="267"/>
      <c r="R95" s="267"/>
    </row>
  </sheetData>
  <mergeCells count="2">
    <mergeCell ref="B28:G30"/>
    <mergeCell ref="B58:G61"/>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2:AE59"/>
  <sheetViews>
    <sheetView showGridLines="0" zoomScaleNormal="100" workbookViewId="0"/>
  </sheetViews>
  <sheetFormatPr defaultColWidth="9.140625" defaultRowHeight="12.75" customHeight="1" x14ac:dyDescent="0.2"/>
  <cols>
    <col min="1" max="1" width="9.140625" style="180" customWidth="1"/>
    <col min="2" max="2" width="9.140625" style="181"/>
    <col min="3" max="6" width="9.140625" style="181" customWidth="1"/>
    <col min="7" max="8" width="9.140625" style="180" customWidth="1"/>
    <col min="9" max="21" width="9.140625" style="186" customWidth="1"/>
    <col min="22" max="23" width="9.140625" style="183" customWidth="1"/>
    <col min="24" max="30" width="9.140625" style="180" customWidth="1"/>
    <col min="31" max="16384" width="9.140625" style="180"/>
  </cols>
  <sheetData>
    <row r="2" spans="1:31" ht="12.75" customHeight="1" x14ac:dyDescent="0.2">
      <c r="I2" s="95"/>
      <c r="J2" s="95"/>
      <c r="K2" s="114" t="s">
        <v>641</v>
      </c>
      <c r="L2" s="95"/>
      <c r="M2" s="95"/>
      <c r="N2" s="95"/>
      <c r="O2" s="95"/>
      <c r="P2" s="95"/>
      <c r="Q2" s="95"/>
      <c r="R2" s="95"/>
      <c r="S2" s="95"/>
      <c r="T2" s="95"/>
      <c r="U2" s="95"/>
      <c r="V2" s="180"/>
      <c r="W2" s="180"/>
    </row>
    <row r="3" spans="1:31" s="182" customFormat="1" ht="12.75" customHeight="1" x14ac:dyDescent="0.2">
      <c r="B3" s="84" t="s">
        <v>351</v>
      </c>
      <c r="C3" s="85"/>
      <c r="D3" s="85"/>
      <c r="E3" s="85"/>
      <c r="F3" s="85"/>
      <c r="I3" s="186"/>
      <c r="J3" s="95" t="s">
        <v>472</v>
      </c>
      <c r="K3" s="114" t="s">
        <v>473</v>
      </c>
      <c r="L3" s="114"/>
      <c r="M3" s="114"/>
      <c r="N3" s="114"/>
      <c r="O3" s="114"/>
      <c r="P3" s="114"/>
      <c r="Q3" s="114"/>
      <c r="R3" s="114"/>
      <c r="S3" s="114"/>
      <c r="T3" s="114"/>
      <c r="U3" s="114"/>
      <c r="V3" s="114"/>
      <c r="W3" s="114"/>
      <c r="X3" s="114"/>
      <c r="Y3" s="114"/>
      <c r="Z3" s="114"/>
      <c r="AA3" s="114"/>
      <c r="AB3" s="114"/>
      <c r="AC3" s="114"/>
      <c r="AD3" s="114"/>
      <c r="AE3" s="114"/>
    </row>
    <row r="4" spans="1:31" ht="12.75" customHeight="1" x14ac:dyDescent="0.25">
      <c r="A4" s="184"/>
      <c r="B4" s="345" t="s">
        <v>248</v>
      </c>
      <c r="C4" s="345"/>
      <c r="D4" s="345"/>
      <c r="E4" s="345"/>
      <c r="F4" s="345"/>
      <c r="G4" s="345"/>
      <c r="I4" s="96"/>
      <c r="J4" s="95" t="s">
        <v>249</v>
      </c>
      <c r="K4" s="95" t="s">
        <v>250</v>
      </c>
      <c r="L4" s="95" t="s">
        <v>251</v>
      </c>
      <c r="M4" s="95" t="s">
        <v>252</v>
      </c>
      <c r="N4" s="95" t="s">
        <v>253</v>
      </c>
      <c r="O4" s="95" t="s">
        <v>254</v>
      </c>
      <c r="P4" s="95" t="s">
        <v>255</v>
      </c>
      <c r="Q4" s="95" t="s">
        <v>256</v>
      </c>
      <c r="R4" s="95" t="s">
        <v>257</v>
      </c>
      <c r="S4" s="95" t="s">
        <v>258</v>
      </c>
      <c r="T4" s="95" t="s">
        <v>259</v>
      </c>
      <c r="U4" s="95" t="s">
        <v>260</v>
      </c>
      <c r="V4" s="95" t="s">
        <v>261</v>
      </c>
      <c r="W4" s="95" t="s">
        <v>262</v>
      </c>
      <c r="X4" s="95" t="s">
        <v>263</v>
      </c>
      <c r="Y4" s="95" t="s">
        <v>264</v>
      </c>
      <c r="Z4" s="95" t="s">
        <v>265</v>
      </c>
      <c r="AA4" s="95" t="s">
        <v>266</v>
      </c>
      <c r="AB4" s="95" t="s">
        <v>267</v>
      </c>
      <c r="AC4" s="95" t="s">
        <v>268</v>
      </c>
      <c r="AD4" s="95" t="s">
        <v>269</v>
      </c>
      <c r="AE4" s="95" t="s">
        <v>270</v>
      </c>
    </row>
    <row r="5" spans="1:31" ht="12.75" customHeight="1" x14ac:dyDescent="0.25">
      <c r="A5" s="184"/>
      <c r="B5" s="345"/>
      <c r="C5" s="345"/>
      <c r="D5" s="345"/>
      <c r="E5" s="345"/>
      <c r="F5" s="345"/>
      <c r="G5" s="345"/>
      <c r="I5" s="48">
        <v>43465</v>
      </c>
      <c r="J5" s="94">
        <v>2.2533740400000002</v>
      </c>
      <c r="K5" s="94">
        <v>2.2533740400000002</v>
      </c>
      <c r="L5" s="94">
        <v>2.2533740400000002</v>
      </c>
      <c r="M5" s="94"/>
      <c r="N5" s="94"/>
      <c r="O5" s="94"/>
      <c r="P5" s="94"/>
      <c r="Q5" s="94"/>
      <c r="R5" s="94"/>
      <c r="S5" s="94"/>
      <c r="T5" s="94"/>
      <c r="U5" s="94"/>
      <c r="V5" s="94"/>
      <c r="W5" s="94"/>
      <c r="X5" s="94"/>
      <c r="Y5" s="94"/>
      <c r="Z5" s="94"/>
      <c r="AA5" s="94"/>
      <c r="AB5" s="94"/>
      <c r="AC5" s="94"/>
      <c r="AD5" s="94"/>
      <c r="AE5" s="94"/>
    </row>
    <row r="6" spans="1:31" ht="12.75" customHeight="1" x14ac:dyDescent="0.25">
      <c r="A6" s="185"/>
      <c r="B6" s="93" t="s">
        <v>8</v>
      </c>
      <c r="C6" s="86"/>
      <c r="D6" s="86"/>
      <c r="E6" s="87"/>
      <c r="F6" s="85"/>
      <c r="I6" s="48">
        <v>43555</v>
      </c>
      <c r="J6" s="94">
        <v>1.04899638</v>
      </c>
      <c r="K6" s="94">
        <v>2.4793345346666671</v>
      </c>
      <c r="L6" s="94">
        <v>2.4464177623597174</v>
      </c>
      <c r="M6" s="94">
        <v>1.04899638</v>
      </c>
      <c r="N6" s="94"/>
      <c r="O6" s="94"/>
      <c r="P6" s="94"/>
      <c r="Q6" s="94"/>
      <c r="R6" s="94"/>
      <c r="S6" s="94"/>
      <c r="T6" s="94"/>
      <c r="U6" s="94"/>
      <c r="V6" s="94"/>
      <c r="W6" s="94"/>
      <c r="X6" s="94"/>
      <c r="Y6" s="94"/>
      <c r="Z6" s="94"/>
      <c r="AA6" s="94"/>
      <c r="AB6" s="94"/>
      <c r="AC6" s="94"/>
      <c r="AD6" s="94"/>
      <c r="AE6" s="94"/>
    </row>
    <row r="7" spans="1:31" ht="12.75" customHeight="1" x14ac:dyDescent="0.25">
      <c r="A7" s="184"/>
      <c r="B7" s="88"/>
      <c r="C7" s="86"/>
      <c r="D7" s="86"/>
      <c r="E7" s="87"/>
      <c r="F7" s="89"/>
      <c r="I7" s="48">
        <v>43646</v>
      </c>
      <c r="J7" s="94">
        <v>0.58276382900000001</v>
      </c>
      <c r="K7" s="94">
        <v>2.6724112824222224</v>
      </c>
      <c r="L7" s="94">
        <v>2.6407158367294321</v>
      </c>
      <c r="M7" s="94">
        <v>2.5653372075675192</v>
      </c>
      <c r="N7" s="94">
        <v>0.58276382900000001</v>
      </c>
      <c r="O7" s="94"/>
      <c r="P7" s="94"/>
      <c r="Q7" s="94"/>
      <c r="R7" s="94"/>
      <c r="S7" s="94"/>
      <c r="T7" s="94"/>
      <c r="U7" s="94"/>
      <c r="V7" s="94"/>
      <c r="W7" s="94"/>
      <c r="X7" s="94"/>
      <c r="Y7" s="94"/>
      <c r="Z7" s="94"/>
      <c r="AA7" s="94"/>
      <c r="AB7" s="94"/>
      <c r="AC7" s="94"/>
      <c r="AD7" s="94"/>
      <c r="AE7" s="94"/>
    </row>
    <row r="8" spans="1:31" ht="12.75" customHeight="1" x14ac:dyDescent="0.25">
      <c r="A8" s="185"/>
      <c r="B8" s="88"/>
      <c r="C8" s="86"/>
      <c r="D8" s="86"/>
      <c r="E8" s="87"/>
      <c r="F8" s="85"/>
      <c r="I8" s="48">
        <v>43738</v>
      </c>
      <c r="J8" s="94">
        <v>-0.58204347700000003</v>
      </c>
      <c r="K8" s="94">
        <v>2.8937070350074072</v>
      </c>
      <c r="L8" s="94">
        <v>2.8588248671486967</v>
      </c>
      <c r="M8" s="94">
        <v>2.7758675230283241</v>
      </c>
      <c r="N8" s="94">
        <v>2.3174853611258479</v>
      </c>
      <c r="O8" s="94">
        <v>-0.58204347700000003</v>
      </c>
      <c r="P8" s="94"/>
      <c r="Q8" s="94"/>
      <c r="R8" s="94"/>
      <c r="S8" s="94"/>
      <c r="T8" s="94"/>
      <c r="U8" s="94"/>
      <c r="V8" s="94"/>
      <c r="W8" s="94"/>
      <c r="X8" s="94"/>
      <c r="Y8" s="94"/>
      <c r="Z8" s="94"/>
      <c r="AA8" s="94"/>
      <c r="AB8" s="94"/>
      <c r="AC8" s="94"/>
      <c r="AD8" s="94"/>
      <c r="AE8" s="94"/>
    </row>
    <row r="9" spans="1:31" ht="12.75" customHeight="1" x14ac:dyDescent="0.25">
      <c r="A9" s="184"/>
      <c r="B9" s="88"/>
      <c r="C9" s="86"/>
      <c r="D9" s="86"/>
      <c r="E9" s="87"/>
      <c r="F9" s="85"/>
      <c r="I9" s="48">
        <v>43830</v>
      </c>
      <c r="J9" s="94">
        <v>-3.8170301900000001</v>
      </c>
      <c r="K9" s="94">
        <v>3.1432622489876545</v>
      </c>
      <c r="L9" s="94">
        <v>3.0969261334293501</v>
      </c>
      <c r="M9" s="94">
        <v>2.9867288228968945</v>
      </c>
      <c r="N9" s="94">
        <v>2.3778317810097884</v>
      </c>
      <c r="O9" s="94">
        <v>-0.7562685507154594</v>
      </c>
      <c r="P9" s="94">
        <v>-3.8170301900000001</v>
      </c>
      <c r="Q9" s="94"/>
      <c r="R9" s="94"/>
      <c r="S9" s="94"/>
      <c r="T9" s="94"/>
      <c r="U9" s="94"/>
      <c r="V9" s="94"/>
      <c r="W9" s="94"/>
      <c r="X9" s="94"/>
      <c r="Y9" s="94"/>
      <c r="Z9" s="94"/>
      <c r="AA9" s="94"/>
      <c r="AB9" s="94"/>
      <c r="AC9" s="94"/>
      <c r="AD9" s="94"/>
      <c r="AE9" s="94"/>
    </row>
    <row r="10" spans="1:31" ht="12.75" customHeight="1" x14ac:dyDescent="0.25">
      <c r="A10" s="185"/>
      <c r="B10" s="88"/>
      <c r="C10" s="86"/>
      <c r="D10" s="86"/>
      <c r="E10" s="87"/>
      <c r="F10" s="85"/>
      <c r="I10" s="48">
        <v>43921</v>
      </c>
      <c r="J10" s="94">
        <v>-4.4622298499999999</v>
      </c>
      <c r="K10" s="94">
        <v>3.1558486901892997</v>
      </c>
      <c r="L10" s="94">
        <v>3.1221506471806943</v>
      </c>
      <c r="M10" s="94">
        <v>3.0420094082138096</v>
      </c>
      <c r="N10" s="94">
        <v>2.5991876814010446</v>
      </c>
      <c r="O10" s="94">
        <v>0.31990625050791888</v>
      </c>
      <c r="P10" s="94">
        <v>-3.863905782065685</v>
      </c>
      <c r="Q10" s="94">
        <v>-4.4622298499999999</v>
      </c>
      <c r="R10" s="94"/>
      <c r="S10" s="94"/>
      <c r="T10" s="94"/>
      <c r="U10" s="94"/>
      <c r="V10" s="94"/>
      <c r="W10" s="94"/>
      <c r="X10" s="94"/>
      <c r="Y10" s="94"/>
      <c r="Z10" s="94"/>
      <c r="AA10" s="94"/>
      <c r="AB10" s="94"/>
      <c r="AC10" s="94"/>
      <c r="AD10" s="94"/>
      <c r="AE10" s="94"/>
    </row>
    <row r="11" spans="1:31" ht="12.75" customHeight="1" x14ac:dyDescent="0.25">
      <c r="A11" s="184"/>
      <c r="B11" s="88"/>
      <c r="C11" s="86"/>
      <c r="D11" s="86"/>
      <c r="E11" s="87"/>
      <c r="F11" s="85"/>
      <c r="I11" s="48">
        <v>44012</v>
      </c>
      <c r="J11" s="94">
        <v>-5.5553016900000003</v>
      </c>
      <c r="K11" s="94">
        <v>3.0599521155857339</v>
      </c>
      <c r="L11" s="94">
        <v>3.0346021363287323</v>
      </c>
      <c r="M11" s="94">
        <v>2.9743143995921457</v>
      </c>
      <c r="N11" s="94">
        <v>2.6411935241043123</v>
      </c>
      <c r="O11" s="94">
        <v>0.92656169877086891</v>
      </c>
      <c r="P11" s="94">
        <v>-2.2207886744793206</v>
      </c>
      <c r="Q11" s="94">
        <v>-5.4961499612523603</v>
      </c>
      <c r="R11" s="94">
        <v>-5.5553016900000003</v>
      </c>
      <c r="S11" s="94"/>
      <c r="T11" s="94"/>
      <c r="U11" s="94"/>
      <c r="V11" s="94"/>
      <c r="W11" s="94"/>
      <c r="X11" s="94"/>
      <c r="Y11" s="94"/>
      <c r="Z11" s="94"/>
      <c r="AA11" s="94"/>
      <c r="AB11" s="94"/>
      <c r="AC11" s="94"/>
      <c r="AD11" s="94"/>
      <c r="AE11" s="94"/>
    </row>
    <row r="12" spans="1:31" ht="12.75" customHeight="1" x14ac:dyDescent="0.25">
      <c r="A12" s="185"/>
      <c r="B12" s="88"/>
      <c r="C12" s="86"/>
      <c r="D12" s="86"/>
      <c r="E12" s="87"/>
      <c r="F12" s="85"/>
      <c r="I12" s="48">
        <v>44104</v>
      </c>
      <c r="J12" s="94">
        <v>-5.7796655499999998</v>
      </c>
      <c r="K12" s="94">
        <v>2.9655518515647006</v>
      </c>
      <c r="L12" s="94">
        <v>2.9484220988288885</v>
      </c>
      <c r="M12" s="94">
        <v>2.9076838397230458</v>
      </c>
      <c r="N12" s="94">
        <v>2.6825839226622543</v>
      </c>
      <c r="O12" s="94">
        <v>1.5239549982301428</v>
      </c>
      <c r="P12" s="94">
        <v>-0.60280546654818723</v>
      </c>
      <c r="Q12" s="94">
        <v>-2.8160668027434523</v>
      </c>
      <c r="R12" s="94">
        <v>-5.7712295383615864</v>
      </c>
      <c r="S12" s="94">
        <v>-5.7796655499999998</v>
      </c>
      <c r="T12" s="94"/>
      <c r="U12" s="94"/>
      <c r="V12" s="94"/>
      <c r="W12" s="94"/>
      <c r="X12" s="94"/>
      <c r="Y12" s="94"/>
      <c r="Z12" s="94"/>
      <c r="AA12" s="94"/>
      <c r="AB12" s="94"/>
      <c r="AC12" s="94"/>
      <c r="AD12" s="94"/>
      <c r="AE12" s="94"/>
    </row>
    <row r="13" spans="1:31" ht="12.75" customHeight="1" x14ac:dyDescent="0.25">
      <c r="A13" s="184"/>
      <c r="B13" s="88"/>
      <c r="C13" s="86"/>
      <c r="D13" s="86"/>
      <c r="E13" s="87"/>
      <c r="F13" s="85"/>
      <c r="I13" s="48">
        <v>44196</v>
      </c>
      <c r="J13" s="94">
        <v>-3.60792753</v>
      </c>
      <c r="K13" s="94">
        <v>2.8659360779957326</v>
      </c>
      <c r="L13" s="94">
        <v>2.8574905248900979</v>
      </c>
      <c r="M13" s="94">
        <v>2.8374051718779567</v>
      </c>
      <c r="N13" s="94">
        <v>2.726423225265481</v>
      </c>
      <c r="O13" s="94">
        <v>2.1551795965960485</v>
      </c>
      <c r="P13" s="94">
        <v>1.1066140553843713</v>
      </c>
      <c r="Q13" s="94">
        <v>1.540063042898554E-2</v>
      </c>
      <c r="R13" s="94">
        <v>-1.4415955214930807</v>
      </c>
      <c r="S13" s="94">
        <v>-3.6060847033858066</v>
      </c>
      <c r="T13" s="94">
        <v>-3.60792753</v>
      </c>
      <c r="U13" s="94"/>
      <c r="V13" s="94"/>
      <c r="W13" s="94"/>
      <c r="X13" s="94"/>
      <c r="Y13" s="94"/>
      <c r="Z13" s="94"/>
      <c r="AA13" s="94"/>
      <c r="AB13" s="94"/>
      <c r="AC13" s="94"/>
      <c r="AD13" s="94"/>
      <c r="AE13" s="94"/>
    </row>
    <row r="14" spans="1:31" ht="12.75" customHeight="1" x14ac:dyDescent="0.25">
      <c r="A14" s="185"/>
      <c r="B14" s="88"/>
      <c r="C14" s="86"/>
      <c r="D14" s="86"/>
      <c r="E14" s="87"/>
      <c r="F14" s="87"/>
      <c r="I14" s="48">
        <v>44286</v>
      </c>
      <c r="J14" s="94">
        <v>-2.7496314000000002</v>
      </c>
      <c r="K14" s="94">
        <v>2.8773723848860433</v>
      </c>
      <c r="L14" s="94">
        <v>2.8724817232700053</v>
      </c>
      <c r="M14" s="94">
        <v>2.8608506715446271</v>
      </c>
      <c r="N14" s="94">
        <v>2.7965831049824419</v>
      </c>
      <c r="O14" s="94">
        <v>2.465786619163636</v>
      </c>
      <c r="P14" s="94">
        <v>1.8585819541567905</v>
      </c>
      <c r="Q14" s="94">
        <v>1.2266806984800618</v>
      </c>
      <c r="R14" s="94">
        <v>0.382961516823773</v>
      </c>
      <c r="S14" s="94">
        <v>-0.87045362695768203</v>
      </c>
      <c r="T14" s="94">
        <v>-2.7490055343486466</v>
      </c>
      <c r="U14" s="94">
        <v>-2.7496314000000002</v>
      </c>
      <c r="V14" s="94"/>
      <c r="W14" s="94"/>
      <c r="X14" s="94"/>
      <c r="Y14" s="94"/>
      <c r="Z14" s="94"/>
      <c r="AA14" s="94"/>
      <c r="AB14" s="94"/>
      <c r="AC14" s="94"/>
      <c r="AD14" s="94"/>
      <c r="AE14" s="94"/>
    </row>
    <row r="15" spans="1:31" ht="12.75" customHeight="1" x14ac:dyDescent="0.25">
      <c r="A15" s="184"/>
      <c r="B15" s="88"/>
      <c r="C15" s="86"/>
      <c r="D15" s="86"/>
      <c r="E15" s="87"/>
      <c r="F15" s="90"/>
      <c r="I15" s="48">
        <v>44377</v>
      </c>
      <c r="J15" s="94">
        <v>-2.0680121599999999</v>
      </c>
      <c r="K15" s="94">
        <v>2.9355073108517673</v>
      </c>
      <c r="L15" s="94">
        <v>2.9326093917645801</v>
      </c>
      <c r="M15" s="94">
        <v>2.9257175130280717</v>
      </c>
      <c r="N15" s="94">
        <v>2.8876363243363676</v>
      </c>
      <c r="O15" s="94">
        <v>2.6916257381438844</v>
      </c>
      <c r="P15" s="94">
        <v>2.3318318847351911</v>
      </c>
      <c r="Q15" s="94">
        <v>1.9574042809038552</v>
      </c>
      <c r="R15" s="94">
        <v>1.4574658037191921</v>
      </c>
      <c r="S15" s="94">
        <v>0.71476554054374886</v>
      </c>
      <c r="T15" s="94">
        <v>-0.39835408540778472</v>
      </c>
      <c r="U15" s="94">
        <v>-2.0677290745734713</v>
      </c>
      <c r="V15" s="94">
        <v>-2.0680121599999999</v>
      </c>
      <c r="W15" s="94"/>
      <c r="X15" s="94"/>
      <c r="Y15" s="94"/>
      <c r="Z15" s="94"/>
      <c r="AA15" s="94"/>
      <c r="AB15" s="94"/>
      <c r="AC15" s="94"/>
      <c r="AD15" s="94"/>
      <c r="AE15" s="94"/>
    </row>
    <row r="16" spans="1:31" ht="12.75" customHeight="1" x14ac:dyDescent="0.25">
      <c r="A16" s="185"/>
      <c r="B16" s="88"/>
      <c r="C16" s="86"/>
      <c r="D16" s="86"/>
      <c r="E16" s="87"/>
      <c r="F16" s="90"/>
      <c r="I16" s="48">
        <v>44469</v>
      </c>
      <c r="J16" s="94">
        <v>-0.99982515699999996</v>
      </c>
      <c r="K16" s="94">
        <v>2.9719722806147959</v>
      </c>
      <c r="L16" s="94">
        <v>2.9704391439124547</v>
      </c>
      <c r="M16" s="94">
        <v>2.9667930130436719</v>
      </c>
      <c r="N16" s="94">
        <v>2.9466462572870418</v>
      </c>
      <c r="O16" s="94">
        <v>2.8429473565593391</v>
      </c>
      <c r="P16" s="94">
        <v>2.6525993360170883</v>
      </c>
      <c r="Q16" s="94">
        <v>2.4545093671350604</v>
      </c>
      <c r="R16" s="94">
        <v>2.1900181908032841</v>
      </c>
      <c r="S16" s="94">
        <v>1.797094510722876</v>
      </c>
      <c r="T16" s="94">
        <v>1.2082014114682627</v>
      </c>
      <c r="U16" s="94">
        <v>0.32502283095626883</v>
      </c>
      <c r="V16" s="94">
        <v>-0.99967176228192656</v>
      </c>
      <c r="W16" s="94">
        <v>-0.99982515699999996</v>
      </c>
      <c r="X16" s="94"/>
      <c r="Y16" s="94"/>
      <c r="Z16" s="94"/>
      <c r="AA16" s="94"/>
      <c r="AB16" s="94"/>
      <c r="AC16" s="94"/>
      <c r="AD16" s="94"/>
      <c r="AE16" s="94"/>
    </row>
    <row r="17" spans="1:31" ht="12.75" customHeight="1" x14ac:dyDescent="0.25">
      <c r="A17" s="184"/>
      <c r="B17" s="88"/>
      <c r="C17" s="86"/>
      <c r="D17" s="86"/>
      <c r="E17" s="87"/>
      <c r="F17" s="91"/>
      <c r="I17" s="48">
        <v>44561</v>
      </c>
      <c r="J17" s="94">
        <v>0.305242238</v>
      </c>
      <c r="K17" s="94">
        <v>3.0041554860390791</v>
      </c>
      <c r="L17" s="94">
        <v>3.0034610892027898</v>
      </c>
      <c r="M17" s="94">
        <v>3.0018096632496345</v>
      </c>
      <c r="N17" s="94">
        <v>2.9926846821324635</v>
      </c>
      <c r="O17" s="94">
        <v>2.9457167969581826</v>
      </c>
      <c r="P17" s="94">
        <v>2.8595033085871155</v>
      </c>
      <c r="Q17" s="94">
        <v>2.7697832937428064</v>
      </c>
      <c r="R17" s="94">
        <v>2.6499884732347159</v>
      </c>
      <c r="S17" s="94">
        <v>2.4720232859591813</v>
      </c>
      <c r="T17" s="94">
        <v>2.2052985350541965</v>
      </c>
      <c r="U17" s="94">
        <v>1.8052843606822342</v>
      </c>
      <c r="V17" s="94">
        <v>1.2052962883922689</v>
      </c>
      <c r="W17" s="94">
        <v>0.30533132438196886</v>
      </c>
      <c r="X17" s="94">
        <v>0.305242238</v>
      </c>
      <c r="Y17" s="94"/>
      <c r="Z17" s="94"/>
      <c r="AA17" s="94"/>
      <c r="AB17" s="94"/>
      <c r="AC17" s="94"/>
      <c r="AD17" s="94"/>
      <c r="AE17" s="94"/>
    </row>
    <row r="18" spans="1:31" ht="12.75" customHeight="1" x14ac:dyDescent="0.25">
      <c r="A18" s="185"/>
      <c r="B18" s="88"/>
      <c r="C18" s="86"/>
      <c r="D18" s="86"/>
      <c r="E18" s="87"/>
      <c r="F18" s="92"/>
      <c r="I18" s="48">
        <v>44651</v>
      </c>
      <c r="J18" s="94">
        <v>1.4938614299999999</v>
      </c>
      <c r="K18" s="94">
        <v>2.9766358602229208</v>
      </c>
      <c r="L18" s="94">
        <v>2.9763815599466601</v>
      </c>
      <c r="M18" s="94">
        <v>2.9757767788558427</v>
      </c>
      <c r="N18" s="94">
        <v>2.9724350510458928</v>
      </c>
      <c r="O18" s="94">
        <v>2.9552345893631724</v>
      </c>
      <c r="P18" s="94">
        <v>2.9236617008297081</v>
      </c>
      <c r="Q18" s="94">
        <v>2.8908046609230516</v>
      </c>
      <c r="R18" s="94">
        <v>2.8469337007490552</v>
      </c>
      <c r="S18" s="94">
        <v>2.7817597340432454</v>
      </c>
      <c r="T18" s="94">
        <v>2.6840804614775222</v>
      </c>
      <c r="U18" s="94">
        <v>2.5375882689229936</v>
      </c>
      <c r="V18" s="94">
        <v>2.3178621345820836</v>
      </c>
      <c r="W18" s="94">
        <v>1.988279211659123</v>
      </c>
      <c r="X18" s="94">
        <v>1.4939081122885614</v>
      </c>
      <c r="Y18" s="94">
        <v>1.4938614299999999</v>
      </c>
      <c r="Z18" s="94"/>
      <c r="AA18" s="94"/>
      <c r="AB18" s="94"/>
      <c r="AC18" s="94"/>
      <c r="AD18" s="94"/>
      <c r="AE18" s="94"/>
    </row>
    <row r="19" spans="1:31" ht="12.75" customHeight="1" x14ac:dyDescent="0.25">
      <c r="A19" s="184"/>
      <c r="B19" s="88"/>
      <c r="C19" s="86"/>
      <c r="D19" s="86"/>
      <c r="E19" s="87"/>
      <c r="F19" s="87"/>
      <c r="I19" s="48">
        <v>44742</v>
      </c>
      <c r="J19" s="94">
        <v>2.1667245099999999</v>
      </c>
      <c r="K19" s="94">
        <v>2.9757001894652335</v>
      </c>
      <c r="L19" s="94">
        <v>2.975607702878805</v>
      </c>
      <c r="M19" s="94">
        <v>2.9753877497609849</v>
      </c>
      <c r="N19" s="94">
        <v>2.9741723952106085</v>
      </c>
      <c r="O19" s="94">
        <v>2.9679167512552822</v>
      </c>
      <c r="P19" s="94">
        <v>2.956433992655553</v>
      </c>
      <c r="Q19" s="94">
        <v>2.944484200442214</v>
      </c>
      <c r="R19" s="94">
        <v>2.9285287504148156</v>
      </c>
      <c r="S19" s="94">
        <v>2.9048255999768573</v>
      </c>
      <c r="T19" s="94">
        <v>2.8693005796455529</v>
      </c>
      <c r="U19" s="94">
        <v>2.8160227656100782</v>
      </c>
      <c r="V19" s="94">
        <v>2.7361104650293413</v>
      </c>
      <c r="W19" s="94">
        <v>2.6162442976209901</v>
      </c>
      <c r="X19" s="94">
        <v>2.436446241236697</v>
      </c>
      <c r="Y19" s="94">
        <v>2.166749495029427</v>
      </c>
      <c r="Z19" s="94">
        <v>2.1667245099999999</v>
      </c>
      <c r="AA19" s="94"/>
      <c r="AB19" s="94"/>
      <c r="AC19" s="94"/>
      <c r="AD19" s="94"/>
      <c r="AE19" s="94"/>
    </row>
    <row r="20" spans="1:31" ht="12.75" customHeight="1" x14ac:dyDescent="0.25">
      <c r="A20" s="185"/>
      <c r="B20" s="88"/>
      <c r="C20" s="86"/>
      <c r="D20" s="86"/>
      <c r="E20" s="87"/>
      <c r="F20" s="87"/>
      <c r="I20" s="48">
        <v>44834</v>
      </c>
      <c r="J20" s="94">
        <v>2.3071579</v>
      </c>
      <c r="K20" s="94">
        <v>3.0148761714380665</v>
      </c>
      <c r="L20" s="94">
        <v>3.0148222343326436</v>
      </c>
      <c r="M20" s="94">
        <v>3.0146939602232607</v>
      </c>
      <c r="N20" s="94">
        <v>3.0139851795336341</v>
      </c>
      <c r="O20" s="94">
        <v>3.0103369604725061</v>
      </c>
      <c r="P20" s="94">
        <v>3.0036403487252539</v>
      </c>
      <c r="Q20" s="94">
        <v>2.9966713683867705</v>
      </c>
      <c r="R20" s="94">
        <v>2.9873663348307486</v>
      </c>
      <c r="S20" s="94">
        <v>2.9735429321796238</v>
      </c>
      <c r="T20" s="94">
        <v>2.9528251520046056</v>
      </c>
      <c r="U20" s="94">
        <v>2.9217541482698155</v>
      </c>
      <c r="V20" s="94">
        <v>2.8751502206359509</v>
      </c>
      <c r="W20" s="94">
        <v>2.8052456608741698</v>
      </c>
      <c r="X20" s="94">
        <v>2.7003895179831598</v>
      </c>
      <c r="Y20" s="94">
        <v>2.5431055009796228</v>
      </c>
      <c r="Z20" s="94">
        <v>2.3071788991721713</v>
      </c>
      <c r="AA20" s="94">
        <v>2.3071579</v>
      </c>
      <c r="AB20" s="94"/>
      <c r="AC20" s="94"/>
      <c r="AD20" s="94"/>
      <c r="AE20" s="94"/>
    </row>
    <row r="21" spans="1:31" ht="12.75" customHeight="1" x14ac:dyDescent="0.25">
      <c r="A21" s="184"/>
      <c r="B21" s="88"/>
      <c r="C21" s="86"/>
      <c r="D21" s="86"/>
      <c r="E21" s="87"/>
      <c r="F21" s="90"/>
      <c r="I21" s="48">
        <v>44926</v>
      </c>
      <c r="J21" s="94">
        <v>1.66848434</v>
      </c>
      <c r="K21" s="94">
        <v>3.0539969240623783</v>
      </c>
      <c r="L21" s="94">
        <v>3.0539265309913937</v>
      </c>
      <c r="M21" s="94">
        <v>3.05375912103462</v>
      </c>
      <c r="N21" s="94">
        <v>3.0528340945800791</v>
      </c>
      <c r="O21" s="94">
        <v>3.0480728204752712</v>
      </c>
      <c r="P21" s="94">
        <v>3.0393331029397004</v>
      </c>
      <c r="Q21" s="94">
        <v>3.0302379183944295</v>
      </c>
      <c r="R21" s="94">
        <v>3.0180939614191713</v>
      </c>
      <c r="S21" s="94">
        <v>3.0000531014871537</v>
      </c>
      <c r="T21" s="94">
        <v>2.9730144208038958</v>
      </c>
      <c r="U21" s="94">
        <v>2.9324637951385886</v>
      </c>
      <c r="V21" s="94">
        <v>2.8716412211353584</v>
      </c>
      <c r="W21" s="94">
        <v>2.7804090981117917</v>
      </c>
      <c r="X21" s="94">
        <v>2.6435618229038651</v>
      </c>
      <c r="Y21" s="94">
        <v>2.4382911676303487</v>
      </c>
      <c r="Z21" s="94">
        <v>2.1303844325907644</v>
      </c>
      <c r="AA21" s="94">
        <v>1.6685223814502272</v>
      </c>
      <c r="AB21" s="94">
        <v>1.66848434</v>
      </c>
      <c r="AC21" s="94"/>
      <c r="AD21" s="94"/>
      <c r="AE21" s="94"/>
    </row>
    <row r="22" spans="1:31" ht="12.75" customHeight="1" x14ac:dyDescent="0.25">
      <c r="A22" s="185"/>
      <c r="B22" s="88"/>
      <c r="C22" s="86"/>
      <c r="D22" s="86"/>
      <c r="E22" s="87"/>
      <c r="F22" s="87"/>
      <c r="I22" s="48">
        <v>45016</v>
      </c>
      <c r="J22" s="94">
        <v>1.41792305</v>
      </c>
      <c r="K22" s="94">
        <v>3.082725110401717</v>
      </c>
      <c r="L22" s="94">
        <v>3.08266872330127</v>
      </c>
      <c r="M22" s="94">
        <v>3.0825346225735082</v>
      </c>
      <c r="N22" s="94">
        <v>3.081793646808725</v>
      </c>
      <c r="O22" s="94">
        <v>3.0779797140246026</v>
      </c>
      <c r="P22" s="94">
        <v>3.0709789208547207</v>
      </c>
      <c r="Q22" s="94">
        <v>3.0636933872451722</v>
      </c>
      <c r="R22" s="94">
        <v>3.0539656894446763</v>
      </c>
      <c r="S22" s="94">
        <v>3.0395143838416243</v>
      </c>
      <c r="T22" s="94">
        <v>3.0178555361409334</v>
      </c>
      <c r="U22" s="94">
        <v>2.985373188509362</v>
      </c>
      <c r="V22" s="94">
        <v>2.9366523621298537</v>
      </c>
      <c r="W22" s="94">
        <v>2.8635725147391606</v>
      </c>
      <c r="X22" s="94">
        <v>2.7539534720534609</v>
      </c>
      <c r="Y22" s="94">
        <v>2.5895251143213813</v>
      </c>
      <c r="Z22" s="94">
        <v>2.3428819752436394</v>
      </c>
      <c r="AA22" s="94">
        <v>1.9729157057512166</v>
      </c>
      <c r="AB22" s="94">
        <v>1.4179651156602993</v>
      </c>
      <c r="AC22" s="94">
        <v>1.41792305</v>
      </c>
      <c r="AD22" s="94"/>
      <c r="AE22" s="94"/>
    </row>
    <row r="23" spans="1:31" ht="12.75" customHeight="1" x14ac:dyDescent="0.25">
      <c r="A23" s="184"/>
      <c r="B23" s="88"/>
      <c r="C23" s="86"/>
      <c r="D23" s="86"/>
      <c r="E23" s="87"/>
      <c r="F23" s="87"/>
      <c r="I23" s="48">
        <v>45107</v>
      </c>
      <c r="J23" s="94">
        <v>1.57519272</v>
      </c>
      <c r="K23" s="94">
        <v>3.0761854367349901</v>
      </c>
      <c r="L23" s="94">
        <v>3.0761515447397225</v>
      </c>
      <c r="M23" s="94">
        <v>3.0760709422403103</v>
      </c>
      <c r="N23" s="94">
        <v>3.0756255718113623</v>
      </c>
      <c r="O23" s="94">
        <v>3.0733331717616239</v>
      </c>
      <c r="P23" s="94">
        <v>3.0691252794050357</v>
      </c>
      <c r="Q23" s="94">
        <v>3.0647462411381765</v>
      </c>
      <c r="R23" s="94">
        <v>3.0588993171927585</v>
      </c>
      <c r="S23" s="94">
        <v>3.0502132245009479</v>
      </c>
      <c r="T23" s="94">
        <v>3.0371949710715622</v>
      </c>
      <c r="U23" s="94">
        <v>3.0176711515548074</v>
      </c>
      <c r="V23" s="94">
        <v>2.9883870421754661</v>
      </c>
      <c r="W23" s="94">
        <v>2.9444617148884342</v>
      </c>
      <c r="X23" s="94">
        <v>2.8785741617697376</v>
      </c>
      <c r="Y23" s="94">
        <v>2.7797429560881204</v>
      </c>
      <c r="Z23" s="94">
        <v>2.6314957854396699</v>
      </c>
      <c r="AA23" s="94">
        <v>2.409124091287957</v>
      </c>
      <c r="AB23" s="94">
        <v>2.0755658372927579</v>
      </c>
      <c r="AC23" s="94">
        <v>1.5752281904552563</v>
      </c>
      <c r="AD23" s="94">
        <v>1.57519272</v>
      </c>
      <c r="AE23" s="94"/>
    </row>
    <row r="24" spans="1:31" ht="12.75" customHeight="1" x14ac:dyDescent="0.25">
      <c r="A24" s="185"/>
      <c r="B24" s="88"/>
      <c r="C24" s="86"/>
      <c r="D24" s="86"/>
      <c r="E24" s="87"/>
      <c r="F24" s="87"/>
      <c r="I24" s="48">
        <v>45199</v>
      </c>
      <c r="J24" s="94">
        <v>1.68785718</v>
      </c>
      <c r="K24" s="94">
        <v>3.0281798988090243</v>
      </c>
      <c r="L24" s="94">
        <v>3.0281597229620942</v>
      </c>
      <c r="M24" s="94">
        <v>3.028111740431779</v>
      </c>
      <c r="N24" s="94">
        <v>3.027846612175654</v>
      </c>
      <c r="O24" s="94">
        <v>3.0264819503390732</v>
      </c>
      <c r="P24" s="94">
        <v>3.0239769992018877</v>
      </c>
      <c r="Q24" s="94">
        <v>3.0213701651964562</v>
      </c>
      <c r="R24" s="94">
        <v>3.0178895013521965</v>
      </c>
      <c r="S24" s="94">
        <v>3.0127186851995478</v>
      </c>
      <c r="T24" s="94">
        <v>3.0049689411546332</v>
      </c>
      <c r="U24" s="94">
        <v>2.9933464447226288</v>
      </c>
      <c r="V24" s="94">
        <v>2.9759136643958217</v>
      </c>
      <c r="W24" s="94">
        <v>2.9497649920404951</v>
      </c>
      <c r="X24" s="94">
        <v>2.9105422441361535</v>
      </c>
      <c r="Y24" s="94">
        <v>2.8517081960945019</v>
      </c>
      <c r="Z24" s="94">
        <v>2.7634569084590206</v>
      </c>
      <c r="AA24" s="94">
        <v>2.6310794185094197</v>
      </c>
      <c r="AB24" s="94">
        <v>2.4325127592756646</v>
      </c>
      <c r="AC24" s="94">
        <v>2.1346626121681345</v>
      </c>
      <c r="AD24" s="94">
        <v>1.687887415869961</v>
      </c>
      <c r="AE24" s="94">
        <v>1.68785718</v>
      </c>
    </row>
    <row r="25" spans="1:31" ht="12.75" customHeight="1" x14ac:dyDescent="0.25">
      <c r="A25" s="184"/>
      <c r="I25" s="48">
        <v>45291</v>
      </c>
      <c r="J25" s="94">
        <v>1.95436063</v>
      </c>
      <c r="K25" s="94">
        <v>2.9610010334914278</v>
      </c>
      <c r="L25" s="94">
        <v>2.9609909316108811</v>
      </c>
      <c r="M25" s="94">
        <v>2.960966907152764</v>
      </c>
      <c r="N25" s="94">
        <v>2.960834159616458</v>
      </c>
      <c r="O25" s="94">
        <v>2.9601508846636326</v>
      </c>
      <c r="P25" s="94">
        <v>2.9588966762405566</v>
      </c>
      <c r="Q25" s="94">
        <v>2.9575914559036658</v>
      </c>
      <c r="R25" s="94">
        <v>2.9558487161565457</v>
      </c>
      <c r="S25" s="94">
        <v>2.9532597310555766</v>
      </c>
      <c r="T25" s="94">
        <v>2.9493794979789603</v>
      </c>
      <c r="U25" s="94">
        <v>2.9435602096480236</v>
      </c>
      <c r="V25" s="94">
        <v>2.9348317599793083</v>
      </c>
      <c r="W25" s="94">
        <v>2.9217393348882732</v>
      </c>
      <c r="X25" s="94">
        <v>2.9021008277463403</v>
      </c>
      <c r="Y25" s="94">
        <v>2.8726431039919342</v>
      </c>
      <c r="Z25" s="94">
        <v>2.8284564104246961</v>
      </c>
      <c r="AA25" s="94">
        <v>2.7621760904392971</v>
      </c>
      <c r="AB25" s="94">
        <v>2.662755398012997</v>
      </c>
      <c r="AC25" s="94">
        <v>2.5136242801356197</v>
      </c>
      <c r="AD25" s="94">
        <v>2.2899276155179686</v>
      </c>
      <c r="AE25" s="94">
        <v>1.9543826131819735</v>
      </c>
    </row>
    <row r="26" spans="1:31" ht="12.75" customHeight="1" x14ac:dyDescent="0.2">
      <c r="B26" s="73" t="s">
        <v>7</v>
      </c>
      <c r="C26" s="86"/>
      <c r="D26" s="86"/>
      <c r="E26" s="87"/>
      <c r="F26" s="87"/>
      <c r="I26" s="95"/>
      <c r="J26" s="95"/>
      <c r="K26" s="95"/>
      <c r="L26" s="95"/>
      <c r="M26" s="95"/>
      <c r="N26" s="95"/>
      <c r="O26" s="95"/>
      <c r="P26" s="95"/>
      <c r="Q26" s="95"/>
      <c r="R26" s="95"/>
      <c r="S26" s="95"/>
      <c r="T26" s="95"/>
      <c r="U26" s="95"/>
      <c r="V26" s="180"/>
      <c r="W26" s="180"/>
    </row>
    <row r="27" spans="1:31" ht="12.75" customHeight="1" x14ac:dyDescent="0.2">
      <c r="B27" s="348" t="s">
        <v>640</v>
      </c>
      <c r="C27" s="348"/>
      <c r="D27" s="348"/>
      <c r="E27" s="348"/>
      <c r="F27" s="348"/>
      <c r="G27" s="348"/>
      <c r="J27" s="187"/>
      <c r="K27" s="187"/>
      <c r="X27" s="183"/>
    </row>
    <row r="28" spans="1:31" ht="12.75" customHeight="1" x14ac:dyDescent="0.25">
      <c r="B28" s="348"/>
      <c r="C28" s="348"/>
      <c r="D28" s="348"/>
      <c r="E28" s="348"/>
      <c r="F28" s="348"/>
      <c r="G28" s="348"/>
      <c r="I28" s="96"/>
      <c r="J28" s="95"/>
      <c r="K28" s="95"/>
      <c r="L28" s="95"/>
      <c r="M28" s="95"/>
      <c r="N28" s="95"/>
      <c r="O28" s="95"/>
      <c r="P28" s="95"/>
      <c r="Q28" s="95"/>
      <c r="R28" s="95"/>
      <c r="S28" s="95"/>
      <c r="T28" s="95"/>
      <c r="U28" s="95"/>
      <c r="V28" s="95"/>
      <c r="W28" s="95"/>
      <c r="X28" s="95"/>
      <c r="Y28" s="95"/>
      <c r="Z28" s="95"/>
      <c r="AA28" s="95"/>
      <c r="AB28" s="95"/>
      <c r="AC28" s="95"/>
      <c r="AD28" s="95"/>
      <c r="AE28" s="95"/>
    </row>
    <row r="29" spans="1:31" ht="12.75" customHeight="1" x14ac:dyDescent="0.25">
      <c r="B29" s="348"/>
      <c r="C29" s="348"/>
      <c r="D29" s="348"/>
      <c r="E29" s="348"/>
      <c r="F29" s="348"/>
      <c r="G29" s="348"/>
      <c r="I29" s="48"/>
      <c r="J29" s="94"/>
      <c r="K29" s="94"/>
      <c r="L29" s="94"/>
      <c r="M29" s="94"/>
      <c r="N29" s="94"/>
      <c r="O29" s="94"/>
      <c r="P29" s="94"/>
      <c r="Q29" s="94"/>
      <c r="R29" s="94"/>
      <c r="S29" s="94"/>
      <c r="T29" s="94"/>
      <c r="U29" s="94"/>
      <c r="V29" s="94"/>
      <c r="W29" s="94"/>
      <c r="X29" s="94"/>
      <c r="Y29" s="94"/>
      <c r="Z29" s="94"/>
      <c r="AA29" s="94"/>
      <c r="AB29" s="94"/>
      <c r="AC29" s="94"/>
      <c r="AD29" s="94"/>
      <c r="AE29" s="94"/>
    </row>
    <row r="30" spans="1:31" ht="12.75" customHeight="1" x14ac:dyDescent="0.25">
      <c r="I30" s="48"/>
      <c r="J30" s="94"/>
      <c r="K30" s="94"/>
      <c r="L30" s="94"/>
      <c r="M30" s="94"/>
      <c r="N30" s="94"/>
      <c r="O30" s="94"/>
      <c r="P30" s="94"/>
      <c r="Q30" s="94"/>
      <c r="R30" s="94"/>
      <c r="S30" s="94"/>
      <c r="T30" s="94"/>
      <c r="U30" s="94"/>
      <c r="V30" s="94"/>
      <c r="W30" s="94"/>
      <c r="X30" s="94"/>
      <c r="Y30" s="94"/>
      <c r="Z30" s="94"/>
      <c r="AA30" s="94"/>
      <c r="AB30" s="94"/>
      <c r="AC30" s="94"/>
      <c r="AD30" s="94"/>
      <c r="AE30" s="94"/>
    </row>
    <row r="31" spans="1:31" ht="12.75" customHeight="1" x14ac:dyDescent="0.25">
      <c r="I31" s="48"/>
      <c r="J31" s="94"/>
      <c r="K31" s="94"/>
      <c r="L31" s="94"/>
      <c r="M31" s="94"/>
      <c r="N31" s="94"/>
      <c r="O31" s="94"/>
      <c r="P31" s="94"/>
      <c r="Q31" s="94"/>
      <c r="R31" s="94"/>
      <c r="S31" s="94"/>
      <c r="T31" s="94"/>
      <c r="U31" s="94"/>
      <c r="V31" s="94"/>
      <c r="W31" s="94"/>
      <c r="X31" s="94"/>
      <c r="Y31" s="94"/>
      <c r="Z31" s="94"/>
      <c r="AA31" s="94"/>
      <c r="AB31" s="94"/>
      <c r="AC31" s="94"/>
      <c r="AD31" s="94"/>
      <c r="AE31" s="94"/>
    </row>
    <row r="32" spans="1:31" ht="12.75" customHeight="1" x14ac:dyDescent="0.25">
      <c r="I32" s="48"/>
      <c r="J32" s="94"/>
      <c r="K32" s="94"/>
      <c r="L32" s="94"/>
      <c r="M32" s="94"/>
      <c r="N32" s="94"/>
      <c r="O32" s="94"/>
      <c r="P32" s="94"/>
      <c r="Q32" s="94"/>
      <c r="R32" s="94"/>
      <c r="S32" s="94"/>
      <c r="T32" s="94"/>
      <c r="U32" s="94"/>
      <c r="V32" s="94"/>
      <c r="W32" s="94"/>
      <c r="X32" s="94"/>
      <c r="Y32" s="94"/>
      <c r="Z32" s="94"/>
      <c r="AA32" s="94"/>
      <c r="AB32" s="94"/>
      <c r="AC32" s="94"/>
      <c r="AD32" s="94"/>
      <c r="AE32" s="94"/>
    </row>
    <row r="33" spans="2:31" ht="12.75" customHeight="1" x14ac:dyDescent="0.25">
      <c r="B33" s="84" t="s">
        <v>474</v>
      </c>
      <c r="C33" s="85"/>
      <c r="D33" s="85"/>
      <c r="E33" s="85"/>
      <c r="F33" s="85"/>
      <c r="G33" s="182"/>
      <c r="I33" s="48"/>
      <c r="J33" s="94"/>
      <c r="K33" s="94"/>
      <c r="L33" s="94"/>
      <c r="M33" s="94"/>
      <c r="N33" s="94"/>
      <c r="O33" s="94"/>
      <c r="P33" s="94"/>
      <c r="Q33" s="94"/>
      <c r="R33" s="94"/>
      <c r="S33" s="94"/>
      <c r="T33" s="94"/>
      <c r="U33" s="94"/>
      <c r="V33" s="94"/>
      <c r="W33" s="94"/>
      <c r="X33" s="94"/>
      <c r="Y33" s="94"/>
      <c r="Z33" s="94"/>
      <c r="AA33" s="94"/>
      <c r="AB33" s="94"/>
      <c r="AC33" s="94"/>
      <c r="AD33" s="94"/>
      <c r="AE33" s="94"/>
    </row>
    <row r="34" spans="2:31" ht="12.75" customHeight="1" x14ac:dyDescent="0.25">
      <c r="B34" s="345" t="s">
        <v>475</v>
      </c>
      <c r="C34" s="345"/>
      <c r="D34" s="345"/>
      <c r="E34" s="345"/>
      <c r="F34" s="345"/>
      <c r="G34" s="345"/>
      <c r="I34" s="48"/>
      <c r="J34" s="94"/>
      <c r="K34" s="94"/>
      <c r="L34" s="94"/>
      <c r="M34" s="94"/>
      <c r="N34" s="94"/>
      <c r="O34" s="94"/>
      <c r="P34" s="94"/>
      <c r="Q34" s="94"/>
      <c r="R34" s="94"/>
      <c r="S34" s="94"/>
      <c r="T34" s="94"/>
      <c r="U34" s="94"/>
      <c r="V34" s="94"/>
      <c r="W34" s="94"/>
      <c r="X34" s="94"/>
      <c r="Y34" s="94"/>
      <c r="Z34" s="94"/>
      <c r="AA34" s="94"/>
      <c r="AB34" s="94"/>
      <c r="AC34" s="94"/>
      <c r="AD34" s="94"/>
      <c r="AE34" s="94"/>
    </row>
    <row r="35" spans="2:31" ht="12.75" customHeight="1" x14ac:dyDescent="0.25">
      <c r="B35" s="345"/>
      <c r="C35" s="345"/>
      <c r="D35" s="345"/>
      <c r="E35" s="345"/>
      <c r="F35" s="345"/>
      <c r="G35" s="345"/>
      <c r="I35" s="48"/>
      <c r="J35" s="94"/>
      <c r="K35" s="94"/>
      <c r="L35" s="94"/>
      <c r="M35" s="94"/>
      <c r="N35" s="94"/>
      <c r="O35" s="94"/>
      <c r="P35" s="94"/>
      <c r="Q35" s="94"/>
      <c r="R35" s="94"/>
      <c r="S35" s="94"/>
      <c r="T35" s="94"/>
      <c r="U35" s="94"/>
      <c r="V35" s="94"/>
      <c r="W35" s="94"/>
      <c r="X35" s="94"/>
      <c r="Y35" s="94"/>
      <c r="Z35" s="94"/>
      <c r="AA35" s="94"/>
      <c r="AB35" s="94"/>
      <c r="AC35" s="94"/>
      <c r="AD35" s="94"/>
      <c r="AE35" s="94"/>
    </row>
    <row r="36" spans="2:31" ht="12.75" customHeight="1" x14ac:dyDescent="0.25">
      <c r="B36" s="93" t="s">
        <v>219</v>
      </c>
      <c r="C36" s="86"/>
      <c r="D36" s="86"/>
      <c r="E36" s="87"/>
      <c r="F36" s="85"/>
      <c r="I36" s="48"/>
      <c r="J36" s="94"/>
      <c r="K36" s="94"/>
      <c r="L36" s="94"/>
      <c r="M36" s="94"/>
      <c r="N36" s="94"/>
      <c r="O36" s="94"/>
      <c r="P36" s="94"/>
      <c r="Q36" s="94"/>
      <c r="R36" s="94"/>
      <c r="S36" s="94"/>
      <c r="T36" s="94"/>
      <c r="U36" s="94"/>
      <c r="V36" s="94"/>
      <c r="W36" s="94"/>
      <c r="X36" s="94"/>
      <c r="Y36" s="94"/>
      <c r="Z36" s="94"/>
      <c r="AA36" s="94"/>
      <c r="AB36" s="94"/>
      <c r="AC36" s="94"/>
      <c r="AD36" s="94"/>
      <c r="AE36" s="94"/>
    </row>
    <row r="37" spans="2:31" ht="12.75" customHeight="1" x14ac:dyDescent="0.25">
      <c r="B37" s="88"/>
      <c r="C37" s="86"/>
      <c r="D37" s="86"/>
      <c r="E37" s="87"/>
      <c r="F37" s="89"/>
      <c r="I37" s="48"/>
      <c r="J37" s="94"/>
      <c r="K37" s="94"/>
      <c r="L37" s="94"/>
      <c r="M37" s="94"/>
      <c r="N37" s="94"/>
      <c r="O37" s="94"/>
      <c r="P37" s="94"/>
      <c r="Q37" s="94"/>
      <c r="R37" s="94"/>
      <c r="S37" s="94"/>
      <c r="T37" s="94"/>
      <c r="U37" s="94"/>
      <c r="V37" s="94"/>
      <c r="W37" s="94"/>
      <c r="X37" s="94"/>
      <c r="Y37" s="94"/>
      <c r="Z37" s="94"/>
      <c r="AA37" s="94"/>
      <c r="AB37" s="94"/>
      <c r="AC37" s="94"/>
      <c r="AD37" s="94"/>
      <c r="AE37" s="94"/>
    </row>
    <row r="38" spans="2:31" ht="12.75" customHeight="1" x14ac:dyDescent="0.25">
      <c r="B38" s="88"/>
      <c r="C38" s="86"/>
      <c r="D38" s="86"/>
      <c r="E38" s="87"/>
      <c r="F38" s="85"/>
      <c r="I38" s="48"/>
      <c r="J38" s="94"/>
      <c r="K38" s="94"/>
      <c r="L38" s="94"/>
      <c r="M38" s="94"/>
      <c r="N38" s="94"/>
      <c r="O38" s="94"/>
      <c r="P38" s="94"/>
      <c r="Q38" s="94"/>
      <c r="R38" s="94"/>
      <c r="S38" s="94"/>
      <c r="T38" s="94"/>
      <c r="U38" s="94"/>
      <c r="V38" s="94"/>
      <c r="W38" s="94"/>
      <c r="X38" s="94"/>
      <c r="Y38" s="94"/>
      <c r="Z38" s="94"/>
      <c r="AA38" s="94"/>
      <c r="AB38" s="94"/>
      <c r="AC38" s="94"/>
      <c r="AD38" s="94"/>
      <c r="AE38" s="94"/>
    </row>
    <row r="39" spans="2:31" ht="12.75" customHeight="1" x14ac:dyDescent="0.25">
      <c r="B39" s="88"/>
      <c r="C39" s="86"/>
      <c r="D39" s="86"/>
      <c r="E39" s="87"/>
      <c r="F39" s="85"/>
      <c r="I39" s="48"/>
      <c r="J39" s="94"/>
      <c r="K39" s="94"/>
      <c r="L39" s="94"/>
      <c r="M39" s="94"/>
      <c r="N39" s="94"/>
      <c r="O39" s="94"/>
      <c r="P39" s="94"/>
      <c r="Q39" s="94"/>
      <c r="R39" s="94"/>
      <c r="S39" s="94"/>
      <c r="T39" s="94"/>
      <c r="U39" s="94"/>
      <c r="V39" s="94"/>
      <c r="W39" s="94"/>
      <c r="X39" s="94"/>
      <c r="Y39" s="94"/>
      <c r="Z39" s="94"/>
      <c r="AA39" s="94"/>
      <c r="AB39" s="94"/>
      <c r="AC39" s="94"/>
      <c r="AD39" s="94"/>
      <c r="AE39" s="94"/>
    </row>
    <row r="40" spans="2:31" ht="12.75" customHeight="1" x14ac:dyDescent="0.25">
      <c r="B40" s="88"/>
      <c r="C40" s="86"/>
      <c r="D40" s="86"/>
      <c r="E40" s="87"/>
      <c r="F40" s="85"/>
      <c r="I40" s="48"/>
      <c r="J40" s="94"/>
      <c r="K40" s="94"/>
      <c r="L40" s="94"/>
      <c r="M40" s="94"/>
      <c r="N40" s="94"/>
      <c r="O40" s="94"/>
      <c r="P40" s="94"/>
      <c r="Q40" s="94"/>
      <c r="R40" s="94"/>
      <c r="S40" s="94"/>
      <c r="T40" s="94"/>
      <c r="U40" s="94"/>
      <c r="V40" s="94"/>
      <c r="W40" s="94"/>
      <c r="X40" s="94"/>
      <c r="Y40" s="94"/>
      <c r="Z40" s="94"/>
      <c r="AA40" s="94"/>
      <c r="AB40" s="94"/>
      <c r="AC40" s="94"/>
      <c r="AD40" s="94"/>
      <c r="AE40" s="94"/>
    </row>
    <row r="41" spans="2:31" ht="12.75" customHeight="1" x14ac:dyDescent="0.25">
      <c r="B41" s="88"/>
      <c r="C41" s="86"/>
      <c r="D41" s="86"/>
      <c r="E41" s="87"/>
      <c r="F41" s="85"/>
      <c r="I41" s="48"/>
      <c r="J41" s="94"/>
      <c r="K41" s="94"/>
      <c r="L41" s="94"/>
      <c r="M41" s="94"/>
      <c r="N41" s="94"/>
      <c r="O41" s="94"/>
      <c r="P41" s="94"/>
      <c r="Q41" s="94"/>
      <c r="R41" s="94"/>
      <c r="S41" s="94"/>
      <c r="T41" s="94"/>
      <c r="U41" s="94"/>
      <c r="V41" s="94"/>
      <c r="W41" s="94"/>
      <c r="X41" s="94"/>
      <c r="Y41" s="94"/>
      <c r="Z41" s="94"/>
      <c r="AA41" s="94"/>
      <c r="AB41" s="94"/>
      <c r="AC41" s="94"/>
      <c r="AD41" s="94"/>
      <c r="AE41" s="94"/>
    </row>
    <row r="42" spans="2:31" ht="12.75" customHeight="1" x14ac:dyDescent="0.25">
      <c r="B42" s="88"/>
      <c r="C42" s="86"/>
      <c r="D42" s="86"/>
      <c r="E42" s="87"/>
      <c r="F42" s="85"/>
      <c r="I42" s="48"/>
      <c r="J42" s="94"/>
      <c r="K42" s="94"/>
      <c r="L42" s="94"/>
      <c r="M42" s="94"/>
      <c r="N42" s="94"/>
      <c r="O42" s="94"/>
      <c r="P42" s="94"/>
      <c r="Q42" s="94"/>
      <c r="R42" s="94"/>
      <c r="S42" s="94"/>
      <c r="T42" s="94"/>
      <c r="U42" s="94"/>
      <c r="V42" s="94"/>
      <c r="W42" s="94"/>
      <c r="X42" s="94"/>
      <c r="Y42" s="94"/>
      <c r="Z42" s="94"/>
      <c r="AA42" s="94"/>
      <c r="AB42" s="94"/>
      <c r="AC42" s="94"/>
      <c r="AD42" s="94"/>
      <c r="AE42" s="94"/>
    </row>
    <row r="43" spans="2:31" ht="12.75" customHeight="1" x14ac:dyDescent="0.25">
      <c r="B43" s="88"/>
      <c r="C43" s="86"/>
      <c r="D43" s="86"/>
      <c r="E43" s="87"/>
      <c r="F43" s="85"/>
      <c r="I43" s="48"/>
      <c r="J43" s="94"/>
      <c r="K43" s="94"/>
      <c r="L43" s="94"/>
      <c r="M43" s="94"/>
      <c r="N43" s="94"/>
      <c r="O43" s="94"/>
      <c r="P43" s="94"/>
      <c r="Q43" s="94"/>
      <c r="R43" s="94"/>
      <c r="S43" s="94"/>
      <c r="T43" s="94"/>
      <c r="U43" s="94"/>
      <c r="V43" s="94"/>
      <c r="W43" s="94"/>
      <c r="X43" s="94"/>
      <c r="Y43" s="94"/>
      <c r="Z43" s="94"/>
      <c r="AA43" s="94"/>
      <c r="AB43" s="94"/>
      <c r="AC43" s="94"/>
      <c r="AD43" s="94"/>
      <c r="AE43" s="94"/>
    </row>
    <row r="44" spans="2:31" ht="12.75" customHeight="1" x14ac:dyDescent="0.25">
      <c r="B44" s="88"/>
      <c r="C44" s="86"/>
      <c r="D44" s="86"/>
      <c r="E44" s="87"/>
      <c r="F44" s="87"/>
      <c r="I44" s="48"/>
      <c r="J44" s="94"/>
      <c r="K44" s="94"/>
      <c r="L44" s="94"/>
      <c r="M44" s="94"/>
      <c r="N44" s="94"/>
      <c r="O44" s="94"/>
      <c r="P44" s="94"/>
      <c r="Q44" s="94"/>
      <c r="R44" s="94"/>
      <c r="S44" s="94"/>
      <c r="T44" s="94"/>
      <c r="U44" s="94"/>
      <c r="V44" s="94"/>
      <c r="W44" s="94"/>
      <c r="X44" s="94"/>
      <c r="Y44" s="94"/>
      <c r="Z44" s="94"/>
      <c r="AA44" s="94"/>
      <c r="AB44" s="94"/>
      <c r="AC44" s="94"/>
      <c r="AD44" s="94"/>
      <c r="AE44" s="94"/>
    </row>
    <row r="45" spans="2:31" ht="12.75" customHeight="1" x14ac:dyDescent="0.25">
      <c r="B45" s="88"/>
      <c r="C45" s="86"/>
      <c r="D45" s="86"/>
      <c r="E45" s="87"/>
      <c r="F45" s="90"/>
      <c r="I45" s="48"/>
      <c r="J45" s="94"/>
      <c r="K45" s="94"/>
      <c r="L45" s="94"/>
      <c r="M45" s="94"/>
      <c r="N45" s="94"/>
      <c r="O45" s="94"/>
      <c r="P45" s="94"/>
      <c r="Q45" s="94"/>
      <c r="R45" s="94"/>
      <c r="S45" s="94"/>
      <c r="T45" s="94"/>
      <c r="U45" s="94"/>
      <c r="V45" s="94"/>
      <c r="W45" s="94"/>
      <c r="X45" s="94"/>
      <c r="Y45" s="94"/>
      <c r="Z45" s="94"/>
      <c r="AA45" s="94"/>
      <c r="AB45" s="94"/>
      <c r="AC45" s="94"/>
      <c r="AD45" s="94"/>
      <c r="AE45" s="94"/>
    </row>
    <row r="46" spans="2:31" ht="12.75" customHeight="1" x14ac:dyDescent="0.25">
      <c r="B46" s="88"/>
      <c r="C46" s="86"/>
      <c r="D46" s="86"/>
      <c r="E46" s="87"/>
      <c r="F46" s="90"/>
      <c r="I46" s="48"/>
      <c r="J46" s="94"/>
      <c r="K46" s="94"/>
      <c r="L46" s="94"/>
      <c r="M46" s="94"/>
      <c r="N46" s="94"/>
      <c r="O46" s="94"/>
      <c r="P46" s="94"/>
      <c r="Q46" s="94"/>
      <c r="R46" s="94"/>
      <c r="S46" s="94"/>
      <c r="T46" s="94"/>
      <c r="U46" s="94"/>
      <c r="V46" s="94"/>
      <c r="W46" s="94"/>
      <c r="X46" s="94"/>
      <c r="Y46" s="94"/>
      <c r="Z46" s="94"/>
      <c r="AA46" s="94"/>
      <c r="AB46" s="94"/>
      <c r="AC46" s="94"/>
      <c r="AD46" s="94"/>
      <c r="AE46" s="94"/>
    </row>
    <row r="47" spans="2:31" ht="12.75" customHeight="1" x14ac:dyDescent="0.25">
      <c r="B47" s="88"/>
      <c r="C47" s="86"/>
      <c r="D47" s="86"/>
      <c r="E47" s="87"/>
      <c r="F47" s="91"/>
      <c r="I47" s="48"/>
      <c r="J47" s="94"/>
      <c r="K47" s="94"/>
      <c r="L47" s="94"/>
      <c r="M47" s="94"/>
      <c r="N47" s="94"/>
      <c r="O47" s="94"/>
      <c r="P47" s="94"/>
      <c r="Q47" s="94"/>
      <c r="R47" s="94"/>
      <c r="S47" s="94"/>
      <c r="T47" s="94"/>
      <c r="U47" s="94"/>
      <c r="V47" s="94"/>
      <c r="W47" s="94"/>
      <c r="X47" s="94"/>
      <c r="Y47" s="94"/>
      <c r="Z47" s="94"/>
      <c r="AA47" s="94"/>
      <c r="AB47" s="94"/>
      <c r="AC47" s="94"/>
      <c r="AD47" s="94"/>
      <c r="AE47" s="94"/>
    </row>
    <row r="48" spans="2:31" ht="12.75" customHeight="1" x14ac:dyDescent="0.25">
      <c r="B48" s="88"/>
      <c r="C48" s="86"/>
      <c r="D48" s="86"/>
      <c r="E48" s="87"/>
      <c r="F48" s="92"/>
      <c r="I48" s="48"/>
      <c r="J48" s="94"/>
      <c r="K48" s="94"/>
      <c r="L48" s="94"/>
      <c r="M48" s="94"/>
      <c r="N48" s="94"/>
      <c r="O48" s="94"/>
      <c r="P48" s="94"/>
      <c r="Q48" s="94"/>
      <c r="R48" s="94"/>
      <c r="S48" s="94"/>
      <c r="T48" s="94"/>
      <c r="U48" s="94"/>
      <c r="V48" s="94"/>
      <c r="W48" s="94"/>
      <c r="X48" s="94"/>
      <c r="Y48" s="94"/>
      <c r="Z48" s="94"/>
      <c r="AA48" s="94"/>
      <c r="AB48" s="94"/>
      <c r="AC48" s="94"/>
      <c r="AD48" s="94"/>
      <c r="AE48" s="94"/>
    </row>
    <row r="49" spans="2:31" ht="12.75" customHeight="1" x14ac:dyDescent="0.25">
      <c r="B49" s="88"/>
      <c r="C49" s="86"/>
      <c r="D49" s="86"/>
      <c r="E49" s="87"/>
      <c r="F49" s="87"/>
      <c r="I49" s="48"/>
      <c r="J49" s="94"/>
      <c r="K49" s="94"/>
      <c r="L49" s="94"/>
      <c r="M49" s="94"/>
      <c r="N49" s="94"/>
      <c r="O49" s="94"/>
      <c r="P49" s="94"/>
      <c r="Q49" s="94"/>
      <c r="R49" s="94"/>
      <c r="S49" s="94"/>
      <c r="T49" s="94"/>
      <c r="U49" s="94"/>
      <c r="V49" s="94"/>
      <c r="W49" s="94"/>
      <c r="X49" s="94"/>
      <c r="Y49" s="94"/>
      <c r="Z49" s="94"/>
      <c r="AA49" s="94"/>
      <c r="AB49" s="94"/>
      <c r="AC49" s="94"/>
      <c r="AD49" s="94"/>
      <c r="AE49" s="94"/>
    </row>
    <row r="50" spans="2:31" ht="12.75" customHeight="1" x14ac:dyDescent="0.2">
      <c r="B50" s="88"/>
      <c r="C50" s="86"/>
      <c r="D50" s="86"/>
      <c r="E50" s="87"/>
      <c r="F50" s="87"/>
    </row>
    <row r="51" spans="2:31" ht="12.75" customHeight="1" x14ac:dyDescent="0.2">
      <c r="B51" s="88"/>
      <c r="C51" s="86"/>
      <c r="D51" s="86"/>
      <c r="E51" s="87"/>
      <c r="F51" s="90"/>
    </row>
    <row r="52" spans="2:31" ht="12.75" customHeight="1" x14ac:dyDescent="0.2">
      <c r="B52" s="88"/>
      <c r="C52" s="86"/>
      <c r="D52" s="86"/>
      <c r="E52" s="87"/>
      <c r="F52" s="87"/>
    </row>
    <row r="53" spans="2:31" ht="12.75" customHeight="1" x14ac:dyDescent="0.2">
      <c r="B53" s="88"/>
      <c r="C53" s="86"/>
      <c r="D53" s="86"/>
      <c r="E53" s="87"/>
      <c r="F53" s="87"/>
    </row>
    <row r="54" spans="2:31" ht="12.75" customHeight="1" x14ac:dyDescent="0.2">
      <c r="B54" s="88"/>
      <c r="C54" s="86"/>
      <c r="D54" s="86"/>
      <c r="E54" s="87"/>
      <c r="F54" s="87"/>
    </row>
    <row r="56" spans="2:31" ht="12.75" customHeight="1" x14ac:dyDescent="0.2">
      <c r="B56" s="73" t="s">
        <v>127</v>
      </c>
      <c r="C56" s="86"/>
      <c r="D56" s="86"/>
      <c r="E56" s="87"/>
      <c r="F56" s="87"/>
    </row>
    <row r="57" spans="2:31" ht="12.75" customHeight="1" x14ac:dyDescent="0.2">
      <c r="B57" s="349" t="s">
        <v>476</v>
      </c>
      <c r="C57" s="349"/>
      <c r="D57" s="349"/>
      <c r="E57" s="349"/>
      <c r="F57" s="349"/>
      <c r="G57" s="349"/>
    </row>
    <row r="58" spans="2:31" ht="12.75" customHeight="1" x14ac:dyDescent="0.2">
      <c r="B58" s="349"/>
      <c r="C58" s="349"/>
      <c r="D58" s="349"/>
      <c r="E58" s="349"/>
      <c r="F58" s="349"/>
      <c r="G58" s="349"/>
    </row>
    <row r="59" spans="2:31" ht="12.75" customHeight="1" x14ac:dyDescent="0.2">
      <c r="B59" s="349"/>
      <c r="C59" s="349"/>
      <c r="D59" s="349"/>
      <c r="E59" s="349"/>
      <c r="F59" s="349"/>
      <c r="G59" s="349"/>
    </row>
  </sheetData>
  <mergeCells count="4">
    <mergeCell ref="B27:G29"/>
    <mergeCell ref="B4:G5"/>
    <mergeCell ref="B34:G35"/>
    <mergeCell ref="B57:G59"/>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3:X105"/>
  <sheetViews>
    <sheetView showGridLines="0" zoomScaleNormal="100" workbookViewId="0"/>
  </sheetViews>
  <sheetFormatPr defaultRowHeight="12.75" customHeight="1" x14ac:dyDescent="0.2"/>
  <cols>
    <col min="1" max="7" width="9.140625" style="114"/>
    <col min="8" max="9" width="9.140625" style="114" customWidth="1"/>
    <col min="10" max="16384" width="9.140625" style="114"/>
  </cols>
  <sheetData>
    <row r="3" spans="1:24" ht="12.75" customHeight="1" x14ac:dyDescent="0.2">
      <c r="B3" s="113" t="s">
        <v>352</v>
      </c>
    </row>
    <row r="4" spans="1:24" ht="12.75" customHeight="1" x14ac:dyDescent="0.2">
      <c r="B4" s="352" t="s">
        <v>607</v>
      </c>
      <c r="C4" s="352"/>
      <c r="D4" s="352"/>
      <c r="E4" s="352"/>
      <c r="F4" s="352"/>
      <c r="G4" s="352"/>
      <c r="H4" s="152"/>
      <c r="K4" s="114" t="s">
        <v>477</v>
      </c>
      <c r="L4" s="114" t="s">
        <v>478</v>
      </c>
      <c r="M4" s="114" t="s">
        <v>479</v>
      </c>
      <c r="N4" s="114" t="s">
        <v>480</v>
      </c>
    </row>
    <row r="5" spans="1:24" ht="12.75" customHeight="1" x14ac:dyDescent="0.2">
      <c r="B5" s="352"/>
      <c r="C5" s="352"/>
      <c r="D5" s="352"/>
      <c r="E5" s="352"/>
      <c r="F5" s="352"/>
      <c r="G5" s="352"/>
      <c r="H5" s="163"/>
      <c r="K5" s="114" t="s">
        <v>339</v>
      </c>
      <c r="L5" s="114" t="s">
        <v>338</v>
      </c>
      <c r="M5" s="114" t="s">
        <v>340</v>
      </c>
      <c r="N5" s="114" t="s">
        <v>341</v>
      </c>
    </row>
    <row r="6" spans="1:24" ht="12.75" customHeight="1" x14ac:dyDescent="0.2">
      <c r="B6" s="116" t="s">
        <v>120</v>
      </c>
      <c r="I6" s="117"/>
      <c r="J6" s="246" t="s">
        <v>314</v>
      </c>
      <c r="K6" s="153">
        <v>1.6593685512616312</v>
      </c>
      <c r="L6" s="153"/>
      <c r="M6" s="153"/>
      <c r="N6" s="153"/>
      <c r="P6" s="97"/>
      <c r="U6" s="97"/>
    </row>
    <row r="7" spans="1:24" ht="12.75" customHeight="1" x14ac:dyDescent="0.25">
      <c r="A7" s="100"/>
      <c r="B7" s="301"/>
      <c r="C7" s="301"/>
      <c r="D7" s="301"/>
      <c r="E7" s="301"/>
      <c r="F7" s="301"/>
      <c r="G7" s="301"/>
      <c r="H7" s="100"/>
      <c r="I7" s="117"/>
      <c r="J7" s="253" t="s">
        <v>317</v>
      </c>
      <c r="K7" s="153">
        <v>4.1799590212224773</v>
      </c>
      <c r="L7" s="153">
        <v>3.4626698478332303</v>
      </c>
      <c r="M7" s="153">
        <v>109.34028521877752</v>
      </c>
      <c r="N7" s="153">
        <v>110.05757439216677</v>
      </c>
      <c r="P7" s="97"/>
      <c r="S7" s="97"/>
      <c r="T7" s="97"/>
      <c r="U7" s="97"/>
      <c r="V7" s="97"/>
      <c r="W7" s="97"/>
      <c r="X7" s="97"/>
    </row>
    <row r="8" spans="1:24" ht="12.75" customHeight="1" x14ac:dyDescent="0.25">
      <c r="A8" s="100"/>
      <c r="B8" s="301"/>
      <c r="C8" s="301"/>
      <c r="D8" s="301"/>
      <c r="E8" s="301"/>
      <c r="F8" s="301"/>
      <c r="G8" s="301"/>
      <c r="H8" s="100"/>
      <c r="I8" s="117"/>
      <c r="J8" s="253" t="s">
        <v>333</v>
      </c>
      <c r="K8" s="153">
        <v>5.025721674247043</v>
      </c>
      <c r="L8" s="153">
        <v>4.6470350898927535</v>
      </c>
      <c r="M8" s="153">
        <v>101.26825660575297</v>
      </c>
      <c r="N8" s="153">
        <v>100.59794681010725</v>
      </c>
      <c r="P8" s="97"/>
      <c r="S8" s="97"/>
      <c r="T8" s="97"/>
      <c r="U8" s="97"/>
      <c r="V8" s="97"/>
      <c r="W8" s="97"/>
      <c r="X8" s="97"/>
    </row>
    <row r="9" spans="1:24" ht="12.75" customHeight="1" x14ac:dyDescent="0.25">
      <c r="A9" s="100"/>
      <c r="B9" s="301"/>
      <c r="C9" s="301"/>
      <c r="D9" s="301"/>
      <c r="E9" s="301"/>
      <c r="F9" s="301"/>
      <c r="G9" s="301"/>
      <c r="H9" s="100"/>
      <c r="I9" s="117"/>
      <c r="J9" s="245">
        <v>43738</v>
      </c>
      <c r="K9" s="153">
        <v>6.3096500930242119</v>
      </c>
      <c r="L9" s="153">
        <v>5.0447255476457213</v>
      </c>
      <c r="M9" s="153">
        <v>97.186932880975789</v>
      </c>
      <c r="N9" s="153">
        <v>97.869093597354279</v>
      </c>
      <c r="P9" s="97"/>
      <c r="S9" s="97"/>
      <c r="T9" s="97"/>
      <c r="U9" s="97"/>
      <c r="V9" s="97"/>
      <c r="W9" s="97"/>
      <c r="X9" s="97"/>
    </row>
    <row r="10" spans="1:24" ht="12.75" customHeight="1" x14ac:dyDescent="0.25">
      <c r="A10" s="100"/>
      <c r="B10" s="301"/>
      <c r="C10" s="301"/>
      <c r="D10" s="301"/>
      <c r="E10" s="301"/>
      <c r="F10" s="301"/>
      <c r="G10" s="301"/>
      <c r="H10" s="100"/>
      <c r="I10" s="117"/>
      <c r="J10" s="245">
        <v>43830</v>
      </c>
      <c r="K10" s="153">
        <v>12.279664524145513</v>
      </c>
      <c r="L10" s="153">
        <v>5.6810333993634234</v>
      </c>
      <c r="M10" s="153">
        <v>84.228074613854488</v>
      </c>
      <c r="N10" s="153">
        <v>91.408749215636576</v>
      </c>
      <c r="P10" s="97"/>
      <c r="S10" s="97"/>
      <c r="T10" s="97"/>
      <c r="U10" s="97"/>
      <c r="V10" s="97"/>
      <c r="W10" s="97"/>
      <c r="X10" s="97"/>
    </row>
    <row r="11" spans="1:24" ht="12.75" customHeight="1" x14ac:dyDescent="0.25">
      <c r="A11" s="100"/>
      <c r="B11" s="301"/>
      <c r="C11" s="301"/>
      <c r="D11" s="301"/>
      <c r="E11" s="301"/>
      <c r="F11" s="301"/>
      <c r="G11" s="301"/>
      <c r="H11" s="100"/>
      <c r="I11" s="117"/>
      <c r="J11" s="245">
        <v>43921</v>
      </c>
      <c r="K11" s="153">
        <v>19.319810443740458</v>
      </c>
      <c r="L11" s="153">
        <v>8.3582386651715073</v>
      </c>
      <c r="M11" s="153">
        <v>57.778008416259546</v>
      </c>
      <c r="N11" s="153">
        <v>72.556610384828488</v>
      </c>
      <c r="P11" s="97"/>
      <c r="S11" s="97"/>
      <c r="T11" s="97"/>
      <c r="U11" s="97"/>
      <c r="V11" s="97"/>
      <c r="W11" s="97"/>
      <c r="X11" s="97"/>
    </row>
    <row r="12" spans="1:24" ht="12.75" customHeight="1" x14ac:dyDescent="0.25">
      <c r="A12" s="100"/>
      <c r="B12" s="301"/>
      <c r="C12" s="301"/>
      <c r="D12" s="301"/>
      <c r="E12" s="301"/>
      <c r="F12" s="301"/>
      <c r="G12" s="301"/>
      <c r="H12" s="100"/>
      <c r="I12" s="117"/>
      <c r="J12" s="245">
        <v>44012</v>
      </c>
      <c r="K12" s="153">
        <v>18.79244458399382</v>
      </c>
      <c r="L12" s="153">
        <v>10.849794665510698</v>
      </c>
      <c r="M12" s="153">
        <v>54.43417631600618</v>
      </c>
      <c r="N12" s="153">
        <v>66.8390560844893</v>
      </c>
      <c r="P12" s="97"/>
      <c r="S12" s="97"/>
      <c r="T12" s="97"/>
      <c r="U12" s="97"/>
      <c r="V12" s="97"/>
      <c r="W12" s="97"/>
      <c r="X12" s="97"/>
    </row>
    <row r="13" spans="1:24" ht="12.75" customHeight="1" x14ac:dyDescent="0.25">
      <c r="A13" s="100"/>
      <c r="B13" s="301"/>
      <c r="C13" s="301"/>
      <c r="D13" s="301"/>
      <c r="E13" s="301"/>
      <c r="F13" s="301"/>
      <c r="G13" s="301"/>
      <c r="H13" s="100"/>
      <c r="I13" s="117"/>
      <c r="J13" s="245">
        <v>44104</v>
      </c>
      <c r="K13" s="153">
        <v>18.893983697082966</v>
      </c>
      <c r="L13" s="153">
        <v>13.984882553550138</v>
      </c>
      <c r="M13" s="153">
        <v>47.774206162917032</v>
      </c>
      <c r="N13" s="153">
        <v>58.238608996449869</v>
      </c>
      <c r="P13" s="97"/>
      <c r="S13" s="97"/>
      <c r="T13" s="97"/>
      <c r="U13" s="97"/>
      <c r="V13" s="97"/>
      <c r="W13" s="97"/>
      <c r="X13" s="97"/>
    </row>
    <row r="14" spans="1:24" ht="12.75" customHeight="1" x14ac:dyDescent="0.25">
      <c r="A14" s="100"/>
      <c r="B14" s="301"/>
      <c r="C14" s="301"/>
      <c r="D14" s="301"/>
      <c r="E14" s="301"/>
      <c r="F14" s="301"/>
      <c r="G14" s="301"/>
      <c r="H14" s="100"/>
      <c r="I14" s="117"/>
      <c r="J14" s="245">
        <v>44196</v>
      </c>
      <c r="K14" s="153">
        <v>19.151764871446161</v>
      </c>
      <c r="L14" s="153">
        <v>16.307764156200705</v>
      </c>
      <c r="M14" s="153">
        <v>46.170241828553841</v>
      </c>
      <c r="N14" s="153">
        <v>54.793908093799303</v>
      </c>
      <c r="P14" s="97"/>
      <c r="S14" s="97"/>
      <c r="T14" s="97"/>
      <c r="U14" s="97"/>
      <c r="V14" s="97"/>
      <c r="W14" s="97"/>
      <c r="X14" s="97"/>
    </row>
    <row r="15" spans="1:24" ht="12.75" customHeight="1" x14ac:dyDescent="0.25">
      <c r="A15" s="100"/>
      <c r="B15" s="301"/>
      <c r="C15" s="301"/>
      <c r="D15" s="301"/>
      <c r="E15" s="301"/>
      <c r="F15" s="301"/>
      <c r="G15" s="301"/>
      <c r="H15" s="100"/>
      <c r="I15" s="117"/>
      <c r="J15" s="245">
        <v>44286</v>
      </c>
      <c r="K15" s="153">
        <v>20.741110654055362</v>
      </c>
      <c r="L15" s="153">
        <v>17.412469571671597</v>
      </c>
      <c r="M15" s="153">
        <v>57.611324165944637</v>
      </c>
      <c r="N15" s="153">
        <v>64.547892778328404</v>
      </c>
      <c r="P15" s="97"/>
      <c r="S15" s="97"/>
      <c r="T15" s="97"/>
      <c r="U15" s="97"/>
      <c r="V15" s="97"/>
      <c r="W15" s="97"/>
      <c r="X15" s="97"/>
    </row>
    <row r="16" spans="1:24" ht="12.75" customHeight="1" x14ac:dyDescent="0.25">
      <c r="A16" s="100"/>
      <c r="B16" s="301"/>
      <c r="C16" s="301"/>
      <c r="D16" s="301"/>
      <c r="E16" s="301"/>
      <c r="F16" s="301"/>
      <c r="G16" s="301"/>
      <c r="H16" s="100"/>
      <c r="I16" s="117"/>
      <c r="J16" s="245">
        <v>44377</v>
      </c>
      <c r="K16" s="153">
        <v>22.823443797772438</v>
      </c>
      <c r="L16" s="153">
        <v>19.639983815181129</v>
      </c>
      <c r="M16" s="153">
        <v>60.678767802227554</v>
      </c>
      <c r="N16" s="153">
        <v>66.611859184818869</v>
      </c>
      <c r="P16" s="97"/>
      <c r="S16" s="97"/>
      <c r="T16" s="97"/>
      <c r="U16" s="97"/>
      <c r="V16" s="97"/>
      <c r="W16" s="97"/>
      <c r="X16" s="97"/>
    </row>
    <row r="17" spans="1:24" ht="12.75" customHeight="1" x14ac:dyDescent="0.25">
      <c r="A17" s="100"/>
      <c r="B17" s="301"/>
      <c r="C17" s="301"/>
      <c r="D17" s="301"/>
      <c r="E17" s="301"/>
      <c r="F17" s="301"/>
      <c r="G17" s="301"/>
      <c r="H17" s="100"/>
      <c r="I17" s="117"/>
      <c r="J17" s="245">
        <v>44469</v>
      </c>
      <c r="K17" s="153">
        <v>23.342131492182361</v>
      </c>
      <c r="L17" s="153">
        <v>21.838620212762269</v>
      </c>
      <c r="M17" s="153">
        <v>64.249795547817641</v>
      </c>
      <c r="N17" s="153">
        <v>67.821318987237731</v>
      </c>
      <c r="P17" s="97"/>
      <c r="S17" s="97"/>
      <c r="T17" s="97"/>
      <c r="U17" s="97"/>
      <c r="V17" s="97"/>
      <c r="W17" s="97"/>
      <c r="X17" s="97"/>
    </row>
    <row r="18" spans="1:24" ht="12.75" customHeight="1" x14ac:dyDescent="0.25">
      <c r="A18" s="100"/>
      <c r="B18" s="301"/>
      <c r="C18" s="301"/>
      <c r="D18" s="301"/>
      <c r="E18" s="301"/>
      <c r="F18" s="301"/>
      <c r="G18" s="301"/>
      <c r="H18" s="100"/>
      <c r="I18" s="117"/>
      <c r="J18" s="245">
        <v>44561</v>
      </c>
      <c r="K18" s="153">
        <v>22.718709552678057</v>
      </c>
      <c r="L18" s="153">
        <v>22.760683606602267</v>
      </c>
      <c r="M18" s="153">
        <v>71.282339505321943</v>
      </c>
      <c r="N18" s="153">
        <v>72.240190608397725</v>
      </c>
      <c r="P18" s="97"/>
      <c r="S18" s="97"/>
      <c r="T18" s="97"/>
      <c r="U18" s="97"/>
      <c r="V18" s="97"/>
      <c r="W18" s="97"/>
      <c r="X18" s="97"/>
    </row>
    <row r="19" spans="1:24" ht="12.75" customHeight="1" x14ac:dyDescent="0.25">
      <c r="A19" s="100"/>
      <c r="B19" s="301"/>
      <c r="C19" s="301"/>
      <c r="D19" s="301"/>
      <c r="E19" s="301"/>
      <c r="F19" s="301"/>
      <c r="G19" s="301"/>
      <c r="H19" s="100"/>
      <c r="I19" s="117"/>
      <c r="J19" s="245">
        <v>44651</v>
      </c>
      <c r="K19" s="153">
        <v>22.287960710925233</v>
      </c>
      <c r="L19" s="153">
        <v>23.061074629406885</v>
      </c>
      <c r="M19" s="153">
        <v>79.54349271707477</v>
      </c>
      <c r="N19" s="153">
        <v>78.465136560593109</v>
      </c>
      <c r="P19" s="97"/>
      <c r="S19" s="97"/>
      <c r="T19" s="97"/>
      <c r="U19" s="97"/>
      <c r="V19" s="97"/>
      <c r="W19" s="97"/>
      <c r="X19" s="97"/>
    </row>
    <row r="20" spans="1:24" ht="12.75" customHeight="1" x14ac:dyDescent="0.25">
      <c r="A20" s="100"/>
      <c r="B20" s="301"/>
      <c r="C20" s="301"/>
      <c r="D20" s="301"/>
      <c r="E20" s="301"/>
      <c r="F20" s="301"/>
      <c r="G20" s="301"/>
      <c r="H20" s="100"/>
      <c r="I20" s="117"/>
      <c r="J20" s="245">
        <v>44742</v>
      </c>
      <c r="K20" s="153">
        <v>21.704031123203265</v>
      </c>
      <c r="L20" s="153">
        <v>23.84644605089786</v>
      </c>
      <c r="M20" s="153">
        <v>87.259137456796736</v>
      </c>
      <c r="N20" s="153">
        <v>83.622861099102153</v>
      </c>
      <c r="P20" s="97"/>
      <c r="S20" s="97"/>
      <c r="T20" s="97"/>
      <c r="U20" s="97"/>
      <c r="V20" s="97"/>
      <c r="W20" s="97"/>
      <c r="X20" s="97"/>
    </row>
    <row r="21" spans="1:24" ht="12.75" customHeight="1" x14ac:dyDescent="0.25">
      <c r="A21" s="100"/>
      <c r="B21" s="301"/>
      <c r="C21" s="301"/>
      <c r="D21" s="301"/>
      <c r="E21" s="301"/>
      <c r="F21" s="301"/>
      <c r="G21" s="301"/>
      <c r="H21" s="100"/>
      <c r="I21" s="117"/>
      <c r="J21" s="245">
        <v>44834</v>
      </c>
      <c r="K21" s="153">
        <v>20.387532097287369</v>
      </c>
      <c r="L21" s="153">
        <v>22.866152327683963</v>
      </c>
      <c r="M21" s="153">
        <v>92.612814962712633</v>
      </c>
      <c r="N21" s="153">
        <v>87.967470222316038</v>
      </c>
      <c r="P21" s="97"/>
      <c r="S21" s="97"/>
    </row>
    <row r="22" spans="1:24" ht="12.75" customHeight="1" x14ac:dyDescent="0.25">
      <c r="A22" s="100"/>
      <c r="B22" s="301"/>
      <c r="C22" s="301"/>
      <c r="D22" s="301"/>
      <c r="E22" s="301"/>
      <c r="F22" s="301"/>
      <c r="G22" s="301"/>
      <c r="H22" s="100"/>
      <c r="I22" s="117"/>
      <c r="J22" s="245">
        <v>44926</v>
      </c>
      <c r="K22" s="153">
        <v>18.031595880799561</v>
      </c>
      <c r="L22" s="153">
        <v>21.668970982738553</v>
      </c>
      <c r="M22" s="153">
        <v>95.811351519200443</v>
      </c>
      <c r="N22" s="153">
        <v>89.866818517261436</v>
      </c>
      <c r="P22" s="97"/>
      <c r="S22" s="97"/>
    </row>
    <row r="23" spans="1:24" ht="12.75" customHeight="1" x14ac:dyDescent="0.25">
      <c r="A23" s="100"/>
      <c r="B23" s="301"/>
      <c r="C23" s="301"/>
      <c r="D23" s="301"/>
      <c r="E23" s="301"/>
      <c r="F23" s="301"/>
      <c r="G23" s="301"/>
      <c r="H23" s="100"/>
      <c r="I23" s="117"/>
      <c r="J23" s="245">
        <v>45016</v>
      </c>
      <c r="K23" s="153">
        <v>17.141014412988831</v>
      </c>
      <c r="L23" s="153">
        <v>19.677336378587828</v>
      </c>
      <c r="M23" s="153">
        <v>92.869891627011157</v>
      </c>
      <c r="N23" s="153">
        <v>88.665085321412178</v>
      </c>
      <c r="P23" s="97"/>
      <c r="S23" s="97"/>
    </row>
    <row r="24" spans="1:24" ht="12.75" customHeight="1" x14ac:dyDescent="0.25">
      <c r="A24" s="100"/>
      <c r="B24" s="301"/>
      <c r="C24" s="301"/>
      <c r="D24" s="301"/>
      <c r="E24" s="301"/>
      <c r="F24" s="301"/>
      <c r="G24" s="301"/>
      <c r="H24" s="100"/>
      <c r="I24" s="117"/>
      <c r="J24" s="245">
        <v>45107</v>
      </c>
      <c r="K24" s="153">
        <v>16.254598185211687</v>
      </c>
      <c r="L24" s="153">
        <v>18.695728086511892</v>
      </c>
      <c r="M24" s="153">
        <v>92.252940114788302</v>
      </c>
      <c r="N24" s="153">
        <v>88.393887163488102</v>
      </c>
      <c r="P24" s="97"/>
      <c r="S24" s="97"/>
    </row>
    <row r="25" spans="1:24" ht="12.75" customHeight="1" x14ac:dyDescent="0.25">
      <c r="A25" s="100"/>
      <c r="B25" s="301"/>
      <c r="C25" s="301"/>
      <c r="D25" s="301"/>
      <c r="E25" s="301"/>
      <c r="F25" s="301"/>
      <c r="G25" s="301"/>
      <c r="H25" s="100"/>
      <c r="I25" s="117"/>
      <c r="J25" s="245">
        <v>45199</v>
      </c>
      <c r="K25" s="153">
        <v>15.05157264426151</v>
      </c>
      <c r="L25" s="153">
        <v>17.440691805645308</v>
      </c>
      <c r="M25" s="153">
        <v>94.399583675738484</v>
      </c>
      <c r="N25" s="153">
        <v>90.435271794354691</v>
      </c>
      <c r="P25" s="97"/>
      <c r="S25" s="97"/>
    </row>
    <row r="26" spans="1:24" ht="12.75" customHeight="1" x14ac:dyDescent="0.25">
      <c r="A26" s="100"/>
      <c r="B26" s="301"/>
      <c r="C26" s="301"/>
      <c r="D26" s="301"/>
      <c r="E26" s="301"/>
      <c r="F26" s="301"/>
      <c r="G26" s="301"/>
      <c r="H26" s="100"/>
      <c r="I26" s="117"/>
      <c r="J26" s="245">
        <v>45291</v>
      </c>
      <c r="K26" s="153">
        <v>12.904643599048184</v>
      </c>
      <c r="L26" s="153">
        <v>16.155939771068432</v>
      </c>
      <c r="M26" s="153">
        <v>97.222499480951811</v>
      </c>
      <c r="N26" s="153">
        <v>92.283346128931569</v>
      </c>
      <c r="P26" s="97"/>
      <c r="S26" s="97"/>
    </row>
    <row r="27" spans="1:24" ht="12.75" customHeight="1" x14ac:dyDescent="0.25">
      <c r="A27" s="100"/>
      <c r="B27" s="301"/>
      <c r="C27" s="301"/>
      <c r="D27" s="301"/>
      <c r="E27" s="301"/>
      <c r="F27" s="301"/>
      <c r="G27" s="301"/>
      <c r="H27" s="100"/>
      <c r="I27" s="117"/>
      <c r="P27" s="97"/>
      <c r="S27" s="97"/>
    </row>
    <row r="28" spans="1:24" ht="12.75" customHeight="1" x14ac:dyDescent="0.2">
      <c r="A28" s="100"/>
      <c r="B28" s="99" t="s">
        <v>7</v>
      </c>
      <c r="C28" s="100"/>
      <c r="D28" s="100"/>
      <c r="E28" s="100"/>
      <c r="F28" s="100"/>
      <c r="G28" s="100"/>
      <c r="H28" s="100"/>
    </row>
    <row r="29" spans="1:24" ht="12.75" customHeight="1" x14ac:dyDescent="0.2">
      <c r="I29" s="186"/>
      <c r="J29" s="186"/>
      <c r="K29" s="186"/>
      <c r="L29" s="186"/>
    </row>
    <row r="30" spans="1:24" ht="12.75" customHeight="1" x14ac:dyDescent="0.2">
      <c r="I30" s="186"/>
      <c r="J30" s="186"/>
      <c r="K30" s="186"/>
      <c r="L30" s="186"/>
    </row>
    <row r="31" spans="1:24" ht="12.75" customHeight="1" x14ac:dyDescent="0.2">
      <c r="B31" s="164"/>
      <c r="C31" s="164"/>
      <c r="D31" s="164"/>
      <c r="E31" s="164"/>
      <c r="F31" s="164"/>
      <c r="G31" s="164"/>
      <c r="H31" s="164"/>
      <c r="P31" s="97"/>
      <c r="Q31" s="97"/>
      <c r="R31" s="97"/>
    </row>
    <row r="32" spans="1:24" ht="12.75" customHeight="1" x14ac:dyDescent="0.2">
      <c r="B32" s="113" t="s">
        <v>482</v>
      </c>
      <c r="P32" s="97"/>
      <c r="Q32" s="97"/>
      <c r="R32" s="97"/>
    </row>
    <row r="33" spans="2:18" ht="12.75" customHeight="1" x14ac:dyDescent="0.2">
      <c r="B33" s="352" t="s">
        <v>481</v>
      </c>
      <c r="C33" s="352"/>
      <c r="D33" s="352"/>
      <c r="E33" s="352"/>
      <c r="F33" s="352"/>
      <c r="G33" s="352"/>
      <c r="P33" s="97"/>
      <c r="Q33" s="97"/>
      <c r="R33" s="97"/>
    </row>
    <row r="34" spans="2:18" ht="12.75" customHeight="1" x14ac:dyDescent="0.2">
      <c r="B34" s="352"/>
      <c r="C34" s="352"/>
      <c r="D34" s="352"/>
      <c r="E34" s="352"/>
      <c r="F34" s="352"/>
      <c r="G34" s="352"/>
      <c r="P34" s="97"/>
      <c r="Q34" s="97"/>
      <c r="R34" s="97"/>
    </row>
    <row r="35" spans="2:18" ht="12.75" customHeight="1" x14ac:dyDescent="0.2">
      <c r="B35" s="116" t="s">
        <v>126</v>
      </c>
      <c r="P35" s="97"/>
      <c r="Q35" s="97"/>
      <c r="R35" s="97"/>
    </row>
    <row r="36" spans="2:18" ht="12.75" customHeight="1" x14ac:dyDescent="0.2">
      <c r="P36" s="97"/>
      <c r="Q36" s="97"/>
      <c r="R36" s="97"/>
    </row>
    <row r="37" spans="2:18" ht="12.75" customHeight="1" x14ac:dyDescent="0.2">
      <c r="P37" s="97"/>
      <c r="Q37" s="97"/>
      <c r="R37" s="97"/>
    </row>
    <row r="38" spans="2:18" ht="12.75" customHeight="1" x14ac:dyDescent="0.2">
      <c r="B38" s="215"/>
      <c r="C38" s="215"/>
      <c r="D38" s="215"/>
      <c r="E38" s="215"/>
      <c r="F38" s="215"/>
      <c r="G38" s="215"/>
      <c r="H38" s="215"/>
      <c r="P38" s="97"/>
      <c r="Q38" s="97"/>
      <c r="R38" s="97"/>
    </row>
    <row r="39" spans="2:18" ht="12.75" customHeight="1" x14ac:dyDescent="0.2">
      <c r="B39" s="215"/>
      <c r="C39" s="215"/>
      <c r="D39" s="215"/>
      <c r="E39" s="215"/>
      <c r="F39" s="215"/>
      <c r="G39" s="215"/>
      <c r="H39" s="215"/>
      <c r="P39" s="97"/>
      <c r="Q39" s="97"/>
      <c r="R39" s="97"/>
    </row>
    <row r="40" spans="2:18" ht="12.75" customHeight="1" x14ac:dyDescent="0.2">
      <c r="B40" s="116"/>
      <c r="P40" s="97"/>
      <c r="Q40" s="97"/>
      <c r="R40" s="97"/>
    </row>
    <row r="41" spans="2:18" ht="12.75" customHeight="1" x14ac:dyDescent="0.2">
      <c r="P41" s="97"/>
      <c r="Q41" s="97"/>
      <c r="R41" s="97"/>
    </row>
    <row r="42" spans="2:18" ht="12.75" customHeight="1" x14ac:dyDescent="0.2">
      <c r="I42" s="117"/>
      <c r="P42" s="97"/>
      <c r="Q42" s="97"/>
      <c r="R42" s="97"/>
    </row>
    <row r="43" spans="2:18" ht="12.75" customHeight="1" x14ac:dyDescent="0.2">
      <c r="I43" s="117"/>
      <c r="J43" s="98"/>
      <c r="P43" s="97"/>
      <c r="Q43" s="97"/>
      <c r="R43" s="97"/>
    </row>
    <row r="44" spans="2:18" ht="12.75" customHeight="1" x14ac:dyDescent="0.2">
      <c r="I44" s="117"/>
      <c r="J44" s="98"/>
      <c r="P44" s="97"/>
      <c r="Q44" s="97"/>
      <c r="R44" s="97"/>
    </row>
    <row r="45" spans="2:18" ht="12.75" customHeight="1" x14ac:dyDescent="0.2">
      <c r="I45" s="117"/>
      <c r="J45" s="98"/>
      <c r="P45" s="97"/>
      <c r="Q45" s="97"/>
      <c r="R45" s="97"/>
    </row>
    <row r="46" spans="2:18" ht="12.75" customHeight="1" x14ac:dyDescent="0.2">
      <c r="I46" s="117"/>
      <c r="J46" s="98"/>
      <c r="P46" s="97"/>
      <c r="Q46" s="97"/>
      <c r="R46" s="97"/>
    </row>
    <row r="47" spans="2:18" ht="12.75" customHeight="1" x14ac:dyDescent="0.2">
      <c r="I47" s="117"/>
      <c r="J47" s="98"/>
      <c r="P47" s="97"/>
      <c r="Q47" s="97"/>
      <c r="R47" s="97"/>
    </row>
    <row r="48" spans="2:18" ht="12.75" customHeight="1" x14ac:dyDescent="0.2">
      <c r="I48" s="117"/>
      <c r="J48" s="98"/>
      <c r="P48" s="97"/>
      <c r="Q48" s="97"/>
      <c r="R48" s="97"/>
    </row>
    <row r="49" spans="2:18" ht="12.75" customHeight="1" x14ac:dyDescent="0.2">
      <c r="I49" s="117"/>
      <c r="J49" s="98"/>
      <c r="P49" s="97"/>
      <c r="Q49" s="97"/>
      <c r="R49" s="97"/>
    </row>
    <row r="50" spans="2:18" ht="12.75" customHeight="1" x14ac:dyDescent="0.2">
      <c r="I50" s="117"/>
      <c r="J50" s="98"/>
      <c r="P50" s="97"/>
      <c r="Q50" s="97"/>
      <c r="R50" s="97"/>
    </row>
    <row r="51" spans="2:18" ht="12.75" customHeight="1" x14ac:dyDescent="0.2">
      <c r="I51" s="117"/>
      <c r="J51" s="98"/>
      <c r="P51" s="97"/>
      <c r="Q51" s="97"/>
      <c r="R51" s="97"/>
    </row>
    <row r="52" spans="2:18" ht="12.75" customHeight="1" x14ac:dyDescent="0.2">
      <c r="I52" s="117"/>
      <c r="J52" s="98"/>
    </row>
    <row r="53" spans="2:18" ht="12.75" customHeight="1" x14ac:dyDescent="0.2">
      <c r="I53" s="117"/>
      <c r="J53" s="98"/>
    </row>
    <row r="54" spans="2:18" ht="12.75" customHeight="1" x14ac:dyDescent="0.2">
      <c r="I54" s="117"/>
      <c r="J54" s="98"/>
    </row>
    <row r="57" spans="2:18" ht="12.75" customHeight="1" x14ac:dyDescent="0.2">
      <c r="B57" s="118" t="s">
        <v>127</v>
      </c>
      <c r="Q57" s="97"/>
      <c r="R57" s="97"/>
    </row>
    <row r="58" spans="2:18" ht="12.75" customHeight="1" x14ac:dyDescent="0.2">
      <c r="P58" s="97"/>
      <c r="Q58" s="97"/>
      <c r="R58" s="97"/>
    </row>
    <row r="59" spans="2:18" ht="12.75" customHeight="1" x14ac:dyDescent="0.2">
      <c r="B59" s="118"/>
      <c r="P59" s="97"/>
      <c r="Q59" s="97"/>
      <c r="R59" s="97"/>
    </row>
    <row r="60" spans="2:18" ht="12.75" customHeight="1" x14ac:dyDescent="0.2">
      <c r="B60" s="350"/>
      <c r="C60" s="350"/>
      <c r="D60" s="350"/>
      <c r="E60" s="350"/>
      <c r="F60" s="350"/>
      <c r="G60" s="350"/>
      <c r="H60" s="350"/>
      <c r="P60" s="97"/>
      <c r="Q60" s="97"/>
      <c r="R60" s="97"/>
    </row>
    <row r="61" spans="2:18" ht="12.75" customHeight="1" x14ac:dyDescent="0.2">
      <c r="B61" s="350"/>
      <c r="C61" s="350"/>
      <c r="D61" s="350"/>
      <c r="E61" s="350"/>
      <c r="F61" s="350"/>
      <c r="G61" s="350"/>
      <c r="H61" s="350"/>
      <c r="P61" s="97"/>
      <c r="Q61" s="97"/>
      <c r="R61" s="97"/>
    </row>
    <row r="62" spans="2:18" ht="12.75" customHeight="1" x14ac:dyDescent="0.2">
      <c r="B62" s="350"/>
      <c r="C62" s="350"/>
      <c r="D62" s="350"/>
      <c r="E62" s="350"/>
      <c r="F62" s="350"/>
      <c r="G62" s="350"/>
      <c r="H62" s="350"/>
      <c r="P62" s="97"/>
      <c r="Q62" s="97"/>
      <c r="R62" s="97"/>
    </row>
    <row r="63" spans="2:18" ht="12.75" customHeight="1" x14ac:dyDescent="0.2">
      <c r="P63" s="97"/>
      <c r="Q63" s="97"/>
      <c r="R63" s="97"/>
    </row>
    <row r="64" spans="2:18" ht="12.75" customHeight="1" x14ac:dyDescent="0.2">
      <c r="P64" s="97"/>
      <c r="Q64" s="97"/>
      <c r="R64" s="97"/>
    </row>
    <row r="65" spans="2:18" ht="12.75" customHeight="1" x14ac:dyDescent="0.2">
      <c r="P65" s="97"/>
      <c r="Q65" s="97"/>
      <c r="R65" s="97"/>
    </row>
    <row r="66" spans="2:18" ht="12.75" customHeight="1" x14ac:dyDescent="0.2">
      <c r="B66" s="113"/>
      <c r="P66" s="97"/>
      <c r="Q66" s="97"/>
      <c r="R66" s="97"/>
    </row>
    <row r="67" spans="2:18" ht="12.75" customHeight="1" x14ac:dyDescent="0.2">
      <c r="B67" s="116"/>
      <c r="P67" s="97"/>
      <c r="Q67" s="97"/>
      <c r="R67" s="97"/>
    </row>
    <row r="68" spans="2:18" ht="12.75" customHeight="1" x14ac:dyDescent="0.2">
      <c r="P68" s="97"/>
      <c r="Q68" s="97"/>
      <c r="R68" s="97"/>
    </row>
    <row r="69" spans="2:18" ht="12.75" customHeight="1" x14ac:dyDescent="0.2">
      <c r="P69" s="97"/>
      <c r="Q69" s="97"/>
      <c r="R69" s="97"/>
    </row>
    <row r="70" spans="2:18" ht="12.75" customHeight="1" x14ac:dyDescent="0.2">
      <c r="P70" s="97"/>
      <c r="Q70" s="97"/>
      <c r="R70" s="97"/>
    </row>
    <row r="71" spans="2:18" ht="12.75" customHeight="1" x14ac:dyDescent="0.2">
      <c r="P71" s="97"/>
      <c r="Q71" s="97"/>
      <c r="R71" s="97"/>
    </row>
    <row r="72" spans="2:18" ht="12.75" customHeight="1" x14ac:dyDescent="0.2">
      <c r="P72" s="97"/>
      <c r="Q72" s="97"/>
      <c r="R72" s="97"/>
    </row>
    <row r="73" spans="2:18" ht="12.75" customHeight="1" x14ac:dyDescent="0.2">
      <c r="P73" s="97"/>
      <c r="Q73" s="97"/>
      <c r="R73" s="97"/>
    </row>
    <row r="74" spans="2:18" ht="12.75" customHeight="1" x14ac:dyDescent="0.2">
      <c r="P74" s="97"/>
      <c r="Q74" s="97"/>
      <c r="R74" s="97"/>
    </row>
    <row r="75" spans="2:18" ht="12.75" customHeight="1" x14ac:dyDescent="0.2">
      <c r="P75" s="97"/>
      <c r="Q75" s="97"/>
      <c r="R75" s="97"/>
    </row>
    <row r="76" spans="2:18" ht="12.75" customHeight="1" x14ac:dyDescent="0.2">
      <c r="P76" s="97"/>
      <c r="Q76" s="97"/>
      <c r="R76" s="97"/>
    </row>
    <row r="77" spans="2:18" ht="12.75" customHeight="1" x14ac:dyDescent="0.2">
      <c r="P77" s="97"/>
      <c r="Q77" s="97"/>
      <c r="R77" s="97"/>
    </row>
    <row r="78" spans="2:18" ht="12.75" customHeight="1" x14ac:dyDescent="0.2">
      <c r="P78" s="97"/>
      <c r="Q78" s="97"/>
      <c r="R78" s="97"/>
    </row>
    <row r="84" spans="2:18" ht="12.75" customHeight="1" x14ac:dyDescent="0.2">
      <c r="Q84" s="97"/>
      <c r="R84" s="97"/>
    </row>
    <row r="85" spans="2:18" ht="12.75" customHeight="1" x14ac:dyDescent="0.2">
      <c r="P85" s="97"/>
      <c r="Q85" s="97"/>
      <c r="R85" s="97"/>
    </row>
    <row r="86" spans="2:18" ht="12.75" customHeight="1" x14ac:dyDescent="0.2">
      <c r="B86" s="118"/>
      <c r="P86" s="97"/>
      <c r="Q86" s="97"/>
      <c r="R86" s="97"/>
    </row>
    <row r="87" spans="2:18" ht="12.75" customHeight="1" x14ac:dyDescent="0.2">
      <c r="P87" s="97"/>
      <c r="Q87" s="97"/>
      <c r="R87" s="97"/>
    </row>
    <row r="88" spans="2:18" ht="12.75" customHeight="1" x14ac:dyDescent="0.2">
      <c r="P88" s="97"/>
      <c r="Q88" s="97"/>
      <c r="R88" s="97"/>
    </row>
    <row r="89" spans="2:18" ht="12.75" customHeight="1" x14ac:dyDescent="0.2">
      <c r="B89" s="351"/>
      <c r="C89" s="351"/>
      <c r="D89" s="351"/>
      <c r="E89" s="351"/>
      <c r="F89" s="351"/>
      <c r="G89" s="351"/>
      <c r="H89" s="351"/>
      <c r="P89" s="97"/>
      <c r="Q89" s="97"/>
      <c r="R89" s="97"/>
    </row>
    <row r="90" spans="2:18" ht="12.75" customHeight="1" x14ac:dyDescent="0.2">
      <c r="B90" s="351"/>
      <c r="C90" s="351"/>
      <c r="D90" s="351"/>
      <c r="E90" s="351"/>
      <c r="F90" s="351"/>
      <c r="G90" s="351"/>
      <c r="H90" s="351"/>
      <c r="P90" s="97"/>
      <c r="Q90" s="97"/>
      <c r="R90" s="97"/>
    </row>
    <row r="91" spans="2:18" ht="12.75" customHeight="1" x14ac:dyDescent="0.2">
      <c r="B91" s="351"/>
      <c r="C91" s="351"/>
      <c r="D91" s="351"/>
      <c r="E91" s="351"/>
      <c r="F91" s="351"/>
      <c r="G91" s="351"/>
      <c r="H91" s="351"/>
      <c r="P91" s="97"/>
      <c r="Q91" s="97"/>
      <c r="R91" s="97"/>
    </row>
    <row r="92" spans="2:18" ht="12.75" customHeight="1" x14ac:dyDescent="0.2">
      <c r="B92" s="351"/>
      <c r="C92" s="351"/>
      <c r="D92" s="351"/>
      <c r="E92" s="351"/>
      <c r="F92" s="351"/>
      <c r="G92" s="351"/>
      <c r="H92" s="351"/>
      <c r="P92" s="97"/>
      <c r="Q92" s="97"/>
      <c r="R92" s="97"/>
    </row>
    <row r="93" spans="2:18" ht="12.75" customHeight="1" x14ac:dyDescent="0.2">
      <c r="B93" s="351"/>
      <c r="C93" s="351"/>
      <c r="D93" s="351"/>
      <c r="E93" s="351"/>
      <c r="F93" s="351"/>
      <c r="G93" s="351"/>
      <c r="H93" s="351"/>
      <c r="P93" s="97"/>
      <c r="Q93" s="97"/>
      <c r="R93" s="97"/>
    </row>
    <row r="94" spans="2:18" ht="12.75" customHeight="1" x14ac:dyDescent="0.2">
      <c r="B94" s="351"/>
      <c r="C94" s="351"/>
      <c r="D94" s="351"/>
      <c r="E94" s="351"/>
      <c r="F94" s="351"/>
      <c r="G94" s="351"/>
      <c r="H94" s="351"/>
      <c r="P94" s="97"/>
      <c r="Q94" s="97"/>
      <c r="R94" s="97"/>
    </row>
    <row r="95" spans="2:18" ht="12.75" customHeight="1" x14ac:dyDescent="0.2">
      <c r="P95" s="97"/>
      <c r="Q95" s="97"/>
      <c r="R95" s="97"/>
    </row>
    <row r="96" spans="2:18" ht="12.75" customHeight="1" x14ac:dyDescent="0.2">
      <c r="P96" s="97"/>
      <c r="Q96" s="97"/>
      <c r="R96" s="97"/>
    </row>
    <row r="97" spans="16:18" ht="12.75" customHeight="1" x14ac:dyDescent="0.2">
      <c r="P97" s="97"/>
      <c r="Q97" s="97"/>
      <c r="R97" s="97"/>
    </row>
    <row r="98" spans="16:18" ht="12.75" customHeight="1" x14ac:dyDescent="0.2">
      <c r="P98" s="97"/>
      <c r="Q98" s="97"/>
      <c r="R98" s="97"/>
    </row>
    <row r="99" spans="16:18" ht="12.75" customHeight="1" x14ac:dyDescent="0.2">
      <c r="P99" s="97"/>
      <c r="Q99" s="97"/>
      <c r="R99" s="97"/>
    </row>
    <row r="100" spans="16:18" ht="12.75" customHeight="1" x14ac:dyDescent="0.2">
      <c r="P100" s="97"/>
      <c r="Q100" s="97"/>
      <c r="R100" s="97"/>
    </row>
    <row r="101" spans="16:18" ht="12.75" customHeight="1" x14ac:dyDescent="0.2">
      <c r="P101" s="97"/>
      <c r="Q101" s="97"/>
      <c r="R101" s="97"/>
    </row>
    <row r="102" spans="16:18" ht="12.75" customHeight="1" x14ac:dyDescent="0.2">
      <c r="P102" s="97"/>
      <c r="Q102" s="97"/>
      <c r="R102" s="97"/>
    </row>
    <row r="103" spans="16:18" ht="12.75" customHeight="1" x14ac:dyDescent="0.2">
      <c r="P103" s="97"/>
      <c r="Q103" s="97"/>
      <c r="R103" s="97"/>
    </row>
    <row r="104" spans="16:18" ht="12.75" customHeight="1" x14ac:dyDescent="0.2">
      <c r="P104" s="97"/>
      <c r="Q104" s="97"/>
      <c r="R104" s="97"/>
    </row>
    <row r="105" spans="16:18" ht="12.75" customHeight="1" x14ac:dyDescent="0.2">
      <c r="P105" s="97"/>
      <c r="Q105" s="97"/>
      <c r="R105" s="97"/>
    </row>
  </sheetData>
  <mergeCells count="4">
    <mergeCell ref="B60:H62"/>
    <mergeCell ref="B89:H94"/>
    <mergeCell ref="B33:G34"/>
    <mergeCell ref="B4:G5"/>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2:X71"/>
  <sheetViews>
    <sheetView showGridLines="0" zoomScaleNormal="100" workbookViewId="0"/>
  </sheetViews>
  <sheetFormatPr defaultRowHeight="12.75" customHeight="1" x14ac:dyDescent="0.2"/>
  <cols>
    <col min="1" max="1" width="9.140625" style="102"/>
    <col min="2" max="2" width="9.140625" style="102" customWidth="1"/>
    <col min="3" max="8" width="9.140625" style="188" customWidth="1"/>
    <col min="9" max="11" width="9.140625" style="100" customWidth="1"/>
    <col min="12" max="12" width="9.140625" style="190"/>
    <col min="13" max="13" width="9.140625" style="100"/>
    <col min="14" max="14" width="9.140625" style="190" customWidth="1"/>
    <col min="15" max="15" width="9.140625" style="108"/>
    <col min="16" max="24" width="9.140625" style="190"/>
    <col min="25" max="219" width="9.140625" style="188"/>
    <col min="220" max="227" width="9.140625" style="188" customWidth="1"/>
    <col min="228" max="475" width="9.140625" style="188"/>
    <col min="476" max="483" width="9.140625" style="188" customWidth="1"/>
    <col min="484" max="731" width="9.140625" style="188"/>
    <col min="732" max="739" width="9.140625" style="188" customWidth="1"/>
    <col min="740" max="987" width="9.140625" style="188"/>
    <col min="988" max="995" width="9.140625" style="188" customWidth="1"/>
    <col min="996" max="1243" width="9.140625" style="188"/>
    <col min="1244" max="1251" width="9.140625" style="188" customWidth="1"/>
    <col min="1252" max="1499" width="9.140625" style="188"/>
    <col min="1500" max="1507" width="9.140625" style="188" customWidth="1"/>
    <col min="1508" max="1755" width="9.140625" style="188"/>
    <col min="1756" max="1763" width="9.140625" style="188" customWidth="1"/>
    <col min="1764" max="2011" width="9.140625" style="188"/>
    <col min="2012" max="2019" width="9.140625" style="188" customWidth="1"/>
    <col min="2020" max="2267" width="9.140625" style="188"/>
    <col min="2268" max="2275" width="9.140625" style="188" customWidth="1"/>
    <col min="2276" max="2523" width="9.140625" style="188"/>
    <col min="2524" max="2531" width="9.140625" style="188" customWidth="1"/>
    <col min="2532" max="2779" width="9.140625" style="188"/>
    <col min="2780" max="2787" width="9.140625" style="188" customWidth="1"/>
    <col min="2788" max="3035" width="9.140625" style="188"/>
    <col min="3036" max="3043" width="9.140625" style="188" customWidth="1"/>
    <col min="3044" max="3291" width="9.140625" style="188"/>
    <col min="3292" max="3299" width="9.140625" style="188" customWidth="1"/>
    <col min="3300" max="3547" width="9.140625" style="188"/>
    <col min="3548" max="3555" width="9.140625" style="188" customWidth="1"/>
    <col min="3556" max="3803" width="9.140625" style="188"/>
    <col min="3804" max="3811" width="9.140625" style="188" customWidth="1"/>
    <col min="3812" max="4059" width="9.140625" style="188"/>
    <col min="4060" max="4067" width="9.140625" style="188" customWidth="1"/>
    <col min="4068" max="4315" width="9.140625" style="188"/>
    <col min="4316" max="4323" width="9.140625" style="188" customWidth="1"/>
    <col min="4324" max="4571" width="9.140625" style="188"/>
    <col min="4572" max="4579" width="9.140625" style="188" customWidth="1"/>
    <col min="4580" max="4827" width="9.140625" style="188"/>
    <col min="4828" max="4835" width="9.140625" style="188" customWidth="1"/>
    <col min="4836" max="5083" width="9.140625" style="188"/>
    <col min="5084" max="5091" width="9.140625" style="188" customWidth="1"/>
    <col min="5092" max="5339" width="9.140625" style="188"/>
    <col min="5340" max="5347" width="9.140625" style="188" customWidth="1"/>
    <col min="5348" max="5595" width="9.140625" style="188"/>
    <col min="5596" max="5603" width="9.140625" style="188" customWidth="1"/>
    <col min="5604" max="5851" width="9.140625" style="188"/>
    <col min="5852" max="5859" width="9.140625" style="188" customWidth="1"/>
    <col min="5860" max="6107" width="9.140625" style="188"/>
    <col min="6108" max="6115" width="9.140625" style="188" customWidth="1"/>
    <col min="6116" max="6363" width="9.140625" style="188"/>
    <col min="6364" max="6371" width="9.140625" style="188" customWidth="1"/>
    <col min="6372" max="6619" width="9.140625" style="188"/>
    <col min="6620" max="6627" width="9.140625" style="188" customWidth="1"/>
    <col min="6628" max="6875" width="9.140625" style="188"/>
    <col min="6876" max="6883" width="9.140625" style="188" customWidth="1"/>
    <col min="6884" max="7131" width="9.140625" style="188"/>
    <col min="7132" max="7139" width="9.140625" style="188" customWidth="1"/>
    <col min="7140" max="7387" width="9.140625" style="188"/>
    <col min="7388" max="7395" width="9.140625" style="188" customWidth="1"/>
    <col min="7396" max="7643" width="9.140625" style="188"/>
    <col min="7644" max="7651" width="9.140625" style="188" customWidth="1"/>
    <col min="7652" max="7899" width="9.140625" style="188"/>
    <col min="7900" max="7907" width="9.140625" style="188" customWidth="1"/>
    <col min="7908" max="8155" width="9.140625" style="188"/>
    <col min="8156" max="8163" width="9.140625" style="188" customWidth="1"/>
    <col min="8164" max="8411" width="9.140625" style="188"/>
    <col min="8412" max="8419" width="9.140625" style="188" customWidth="1"/>
    <col min="8420" max="8667" width="9.140625" style="188"/>
    <col min="8668" max="8675" width="9.140625" style="188" customWidth="1"/>
    <col min="8676" max="8923" width="9.140625" style="188"/>
    <col min="8924" max="8931" width="9.140625" style="188" customWidth="1"/>
    <col min="8932" max="9179" width="9.140625" style="188"/>
    <col min="9180" max="9187" width="9.140625" style="188" customWidth="1"/>
    <col min="9188" max="9435" width="9.140625" style="188"/>
    <col min="9436" max="9443" width="9.140625" style="188" customWidth="1"/>
    <col min="9444" max="9691" width="9.140625" style="188"/>
    <col min="9692" max="9699" width="9.140625" style="188" customWidth="1"/>
    <col min="9700" max="9947" width="9.140625" style="188"/>
    <col min="9948" max="9955" width="9.140625" style="188" customWidth="1"/>
    <col min="9956" max="10203" width="9.140625" style="188"/>
    <col min="10204" max="10211" width="9.140625" style="188" customWidth="1"/>
    <col min="10212" max="10459" width="9.140625" style="188"/>
    <col min="10460" max="10467" width="9.140625" style="188" customWidth="1"/>
    <col min="10468" max="10715" width="9.140625" style="188"/>
    <col min="10716" max="10723" width="9.140625" style="188" customWidth="1"/>
    <col min="10724" max="10971" width="9.140625" style="188"/>
    <col min="10972" max="10979" width="9.140625" style="188" customWidth="1"/>
    <col min="10980" max="11227" width="9.140625" style="188"/>
    <col min="11228" max="11235" width="9.140625" style="188" customWidth="1"/>
    <col min="11236" max="11483" width="9.140625" style="188"/>
    <col min="11484" max="11491" width="9.140625" style="188" customWidth="1"/>
    <col min="11492" max="11739" width="9.140625" style="188"/>
    <col min="11740" max="11747" width="9.140625" style="188" customWidth="1"/>
    <col min="11748" max="11995" width="9.140625" style="188"/>
    <col min="11996" max="12003" width="9.140625" style="188" customWidth="1"/>
    <col min="12004" max="12251" width="9.140625" style="188"/>
    <col min="12252" max="12259" width="9.140625" style="188" customWidth="1"/>
    <col min="12260" max="12507" width="9.140625" style="188"/>
    <col min="12508" max="12515" width="9.140625" style="188" customWidth="1"/>
    <col min="12516" max="12763" width="9.140625" style="188"/>
    <col min="12764" max="12771" width="9.140625" style="188" customWidth="1"/>
    <col min="12772" max="13019" width="9.140625" style="188"/>
    <col min="13020" max="13027" width="9.140625" style="188" customWidth="1"/>
    <col min="13028" max="13275" width="9.140625" style="188"/>
    <col min="13276" max="13283" width="9.140625" style="188" customWidth="1"/>
    <col min="13284" max="13531" width="9.140625" style="188"/>
    <col min="13532" max="13539" width="9.140625" style="188" customWidth="1"/>
    <col min="13540" max="13787" width="9.140625" style="188"/>
    <col min="13788" max="13795" width="9.140625" style="188" customWidth="1"/>
    <col min="13796" max="14043" width="9.140625" style="188"/>
    <col min="14044" max="14051" width="9.140625" style="188" customWidth="1"/>
    <col min="14052" max="14299" width="9.140625" style="188"/>
    <col min="14300" max="14307" width="9.140625" style="188" customWidth="1"/>
    <col min="14308" max="14555" width="9.140625" style="188"/>
    <col min="14556" max="14563" width="9.140625" style="188" customWidth="1"/>
    <col min="14564" max="14811" width="9.140625" style="188"/>
    <col min="14812" max="14819" width="9.140625" style="188" customWidth="1"/>
    <col min="14820" max="15067" width="9.140625" style="188"/>
    <col min="15068" max="15075" width="9.140625" style="188" customWidth="1"/>
    <col min="15076" max="15323" width="9.140625" style="188"/>
    <col min="15324" max="15331" width="9.140625" style="188" customWidth="1"/>
    <col min="15332" max="15579" width="9.140625" style="188"/>
    <col min="15580" max="15587" width="9.140625" style="188" customWidth="1"/>
    <col min="15588" max="15835" width="9.140625" style="188"/>
    <col min="15836" max="15843" width="9.140625" style="188" customWidth="1"/>
    <col min="15844" max="16091" width="9.140625" style="188"/>
    <col min="16092" max="16099" width="9.140625" style="188" customWidth="1"/>
    <col min="16100" max="16384" width="9.140625" style="188"/>
  </cols>
  <sheetData>
    <row r="2" spans="2:17" ht="12.75" customHeight="1" x14ac:dyDescent="0.2">
      <c r="Q2" s="159"/>
    </row>
    <row r="3" spans="2:17" ht="12.75" customHeight="1" x14ac:dyDescent="0.2">
      <c r="B3" s="101" t="s">
        <v>353</v>
      </c>
      <c r="C3" s="102"/>
      <c r="D3" s="102"/>
      <c r="E3" s="102"/>
      <c r="F3" s="102"/>
      <c r="M3" s="103"/>
      <c r="Q3" s="159"/>
    </row>
    <row r="4" spans="2:17" ht="12.75" customHeight="1" x14ac:dyDescent="0.2">
      <c r="B4" s="353" t="s">
        <v>271</v>
      </c>
      <c r="C4" s="353"/>
      <c r="D4" s="353"/>
      <c r="E4" s="353"/>
      <c r="F4" s="353"/>
      <c r="G4" s="353"/>
      <c r="I4" s="103" t="s">
        <v>483</v>
      </c>
      <c r="J4" s="103" t="s">
        <v>272</v>
      </c>
      <c r="K4" s="103">
        <f>Q4</f>
        <v>1.4129089018375893</v>
      </c>
      <c r="L4" s="103">
        <v>0.37</v>
      </c>
      <c r="M4" s="103"/>
      <c r="Q4" s="160">
        <v>1.4129089018375893</v>
      </c>
    </row>
    <row r="5" spans="2:17" ht="12.75" customHeight="1" x14ac:dyDescent="0.2">
      <c r="B5" s="102" t="s">
        <v>8</v>
      </c>
      <c r="C5" s="189"/>
      <c r="D5" s="102"/>
      <c r="E5" s="102"/>
      <c r="F5" s="102"/>
      <c r="I5" s="103" t="s">
        <v>484</v>
      </c>
      <c r="J5" s="103" t="s">
        <v>273</v>
      </c>
      <c r="K5" s="103">
        <v>1.8</v>
      </c>
      <c r="L5" s="103">
        <f>Q5</f>
        <v>0.46256095523657204</v>
      </c>
      <c r="M5" s="103"/>
      <c r="Q5" s="160">
        <v>0.46256095523657204</v>
      </c>
    </row>
    <row r="6" spans="2:17" ht="12.75" customHeight="1" x14ac:dyDescent="0.2">
      <c r="C6" s="189"/>
      <c r="D6" s="102"/>
      <c r="E6" s="102"/>
      <c r="F6" s="102"/>
      <c r="I6" s="103" t="s">
        <v>485</v>
      </c>
      <c r="J6" s="103" t="s">
        <v>274</v>
      </c>
      <c r="K6" s="103">
        <f>K5+Q5</f>
        <v>2.2625609552365722</v>
      </c>
      <c r="L6" s="103">
        <v>0.20424763902044299</v>
      </c>
      <c r="M6" s="103"/>
      <c r="Q6" s="160">
        <v>0.20424763902044299</v>
      </c>
    </row>
    <row r="7" spans="2:17" ht="12.75" customHeight="1" x14ac:dyDescent="0.2">
      <c r="C7" s="189"/>
      <c r="D7" s="102"/>
      <c r="E7" s="102"/>
      <c r="F7" s="102"/>
      <c r="I7" s="103" t="s">
        <v>486</v>
      </c>
      <c r="J7" s="103" t="s">
        <v>275</v>
      </c>
      <c r="K7" s="103">
        <f>K6+Q6</f>
        <v>2.466808594257015</v>
      </c>
      <c r="L7" s="103">
        <f>Q7</f>
        <v>0.12214427744052538</v>
      </c>
      <c r="M7" s="160"/>
      <c r="N7" s="159"/>
      <c r="O7" s="191"/>
      <c r="Q7" s="160">
        <v>0.12214427744052538</v>
      </c>
    </row>
    <row r="8" spans="2:17" ht="12.75" customHeight="1" x14ac:dyDescent="0.2">
      <c r="C8" s="102"/>
      <c r="D8" s="102"/>
      <c r="E8" s="102"/>
      <c r="F8" s="102"/>
      <c r="I8" s="103" t="s">
        <v>487</v>
      </c>
      <c r="J8" s="103" t="s">
        <v>276</v>
      </c>
      <c r="K8" s="103">
        <v>1.4</v>
      </c>
      <c r="L8" s="103">
        <v>1.1890000000000001</v>
      </c>
      <c r="M8" s="160"/>
      <c r="N8" s="159"/>
      <c r="O8" s="191"/>
      <c r="Q8" s="160">
        <v>-1.1647440803526301</v>
      </c>
    </row>
    <row r="9" spans="2:17" ht="12.75" customHeight="1" x14ac:dyDescent="0.2">
      <c r="C9" s="102"/>
      <c r="D9" s="102"/>
      <c r="E9" s="102"/>
      <c r="F9" s="102"/>
      <c r="I9" s="103" t="s">
        <v>488</v>
      </c>
      <c r="J9" s="103" t="s">
        <v>277</v>
      </c>
      <c r="K9" s="103">
        <f>K8+Q9-L9</f>
        <v>0.800442107361653</v>
      </c>
      <c r="L9" s="103">
        <v>0.498</v>
      </c>
      <c r="M9" s="160"/>
      <c r="N9" s="159"/>
      <c r="O9" s="191"/>
      <c r="Q9" s="160">
        <v>-0.101557892638347</v>
      </c>
    </row>
    <row r="10" spans="2:17" ht="12.75" customHeight="1" x14ac:dyDescent="0.2">
      <c r="C10" s="102"/>
      <c r="D10" s="102"/>
      <c r="E10" s="102"/>
      <c r="F10" s="102"/>
      <c r="I10" s="103" t="s">
        <v>489</v>
      </c>
      <c r="J10" s="103" t="s">
        <v>278</v>
      </c>
      <c r="K10" s="103">
        <v>0.800442107361653</v>
      </c>
      <c r="L10" s="103">
        <v>0.498</v>
      </c>
      <c r="M10" s="160"/>
      <c r="N10" s="159"/>
      <c r="O10" s="191"/>
      <c r="Q10" s="161">
        <v>4.0481772670959093E-2</v>
      </c>
    </row>
    <row r="11" spans="2:17" ht="12.75" customHeight="1" x14ac:dyDescent="0.2">
      <c r="C11" s="102"/>
      <c r="D11" s="102"/>
      <c r="E11" s="102"/>
      <c r="F11" s="102"/>
      <c r="I11" s="103" t="s">
        <v>490</v>
      </c>
      <c r="J11" s="103" t="s">
        <v>279</v>
      </c>
      <c r="K11" s="103">
        <f>K10+Q11</f>
        <v>0.57443105194407018</v>
      </c>
      <c r="L11" s="103">
        <v>0.53800000000000003</v>
      </c>
      <c r="M11" s="160"/>
      <c r="N11" s="160">
        <f>Q9*(-1)</f>
        <v>0.101557892638347</v>
      </c>
      <c r="O11" s="191"/>
      <c r="Q11" s="161">
        <v>-0.22601105541758285</v>
      </c>
    </row>
    <row r="12" spans="2:17" ht="12.75" customHeight="1" x14ac:dyDescent="0.2">
      <c r="C12" s="102"/>
      <c r="D12" s="102"/>
      <c r="E12" s="102"/>
      <c r="F12" s="102"/>
      <c r="I12" s="103" t="s">
        <v>491</v>
      </c>
      <c r="J12" s="103" t="s">
        <v>280</v>
      </c>
      <c r="K12" s="103">
        <v>0.57443105194407018</v>
      </c>
      <c r="L12" s="103">
        <f>M12-K12</f>
        <v>0.54559946585345831</v>
      </c>
      <c r="M12" s="160">
        <v>1.1200305177975285</v>
      </c>
      <c r="N12" s="160">
        <f>Q10</f>
        <v>4.0481772670959093E-2</v>
      </c>
      <c r="O12" s="191"/>
      <c r="Q12" s="160">
        <f>Q4+L4+Q5+Q6+Q7+Q8+Q9+Q10+Q11</f>
        <v>1.1200305177975285</v>
      </c>
    </row>
    <row r="13" spans="2:17" ht="12.75" customHeight="1" x14ac:dyDescent="0.2">
      <c r="C13" s="102"/>
      <c r="D13" s="102"/>
      <c r="E13" s="102"/>
      <c r="F13" s="102"/>
      <c r="J13" s="104"/>
      <c r="M13" s="159"/>
      <c r="N13" s="162">
        <f>(-1)*Q11</f>
        <v>0.22601105541758285</v>
      </c>
      <c r="O13" s="191"/>
      <c r="Q13" s="159"/>
    </row>
    <row r="14" spans="2:17" ht="12.75" customHeight="1" x14ac:dyDescent="0.2">
      <c r="C14" s="102"/>
      <c r="D14" s="102"/>
      <c r="E14" s="102"/>
      <c r="F14" s="102"/>
      <c r="J14" s="105"/>
      <c r="M14" s="159"/>
      <c r="N14" s="162"/>
      <c r="O14" s="191"/>
      <c r="Q14" s="159"/>
    </row>
    <row r="15" spans="2:17" ht="12.75" customHeight="1" x14ac:dyDescent="0.2">
      <c r="C15" s="102"/>
      <c r="D15" s="102"/>
      <c r="E15" s="102"/>
      <c r="F15" s="102"/>
      <c r="L15" s="100"/>
      <c r="M15" s="162"/>
      <c r="N15" s="159"/>
      <c r="O15" s="191"/>
    </row>
    <row r="16" spans="2:17" ht="12.75" customHeight="1" x14ac:dyDescent="0.2">
      <c r="C16" s="102"/>
      <c r="D16" s="102"/>
      <c r="E16" s="102"/>
      <c r="F16" s="102"/>
      <c r="L16" s="100"/>
      <c r="M16" s="106"/>
    </row>
    <row r="17" spans="2:13" ht="12.75" customHeight="1" x14ac:dyDescent="0.2">
      <c r="C17" s="102"/>
      <c r="D17" s="102"/>
      <c r="E17" s="102"/>
      <c r="F17" s="102"/>
      <c r="M17" s="103"/>
    </row>
    <row r="18" spans="2:13" ht="12.75" customHeight="1" x14ac:dyDescent="0.2">
      <c r="C18" s="102"/>
      <c r="D18" s="102"/>
      <c r="E18" s="102"/>
      <c r="F18" s="102"/>
    </row>
    <row r="19" spans="2:13" ht="12.75" customHeight="1" x14ac:dyDescent="0.2">
      <c r="C19" s="102"/>
      <c r="D19" s="102"/>
      <c r="E19" s="102"/>
      <c r="F19" s="102"/>
    </row>
    <row r="20" spans="2:13" ht="12.75" customHeight="1" x14ac:dyDescent="0.2">
      <c r="C20" s="102"/>
      <c r="D20" s="102"/>
      <c r="E20" s="102"/>
      <c r="F20" s="102"/>
    </row>
    <row r="21" spans="2:13" ht="12.75" customHeight="1" x14ac:dyDescent="0.2">
      <c r="C21" s="102"/>
      <c r="D21" s="102"/>
      <c r="E21" s="102"/>
      <c r="F21" s="102"/>
    </row>
    <row r="24" spans="2:13" ht="12.75" customHeight="1" x14ac:dyDescent="0.2">
      <c r="J24" s="107"/>
    </row>
    <row r="28" spans="2:13" ht="12.75" customHeight="1" x14ac:dyDescent="0.2">
      <c r="C28" s="102"/>
      <c r="D28" s="102"/>
      <c r="E28" s="102"/>
      <c r="F28" s="102"/>
    </row>
    <row r="29" spans="2:13" ht="12.75" customHeight="1" x14ac:dyDescent="0.2">
      <c r="B29" s="99" t="s">
        <v>7</v>
      </c>
    </row>
    <row r="30" spans="2:13" ht="12.75" customHeight="1" x14ac:dyDescent="0.2">
      <c r="B30" s="354" t="s">
        <v>332</v>
      </c>
      <c r="C30" s="354"/>
      <c r="D30" s="354"/>
      <c r="E30" s="354"/>
      <c r="F30" s="354"/>
      <c r="G30" s="354"/>
    </row>
    <row r="31" spans="2:13" ht="12.75" customHeight="1" x14ac:dyDescent="0.2">
      <c r="B31" s="354"/>
      <c r="C31" s="354"/>
      <c r="D31" s="354"/>
      <c r="E31" s="354"/>
      <c r="F31" s="354"/>
      <c r="G31" s="354"/>
    </row>
    <row r="32" spans="2:13" ht="12.75" customHeight="1" x14ac:dyDescent="0.2">
      <c r="B32" s="354"/>
      <c r="C32" s="354"/>
      <c r="D32" s="354"/>
      <c r="E32" s="354"/>
      <c r="F32" s="354"/>
      <c r="G32" s="354"/>
    </row>
    <row r="33" spans="2:7" ht="12.75" customHeight="1" x14ac:dyDescent="0.2">
      <c r="B33" s="354"/>
      <c r="C33" s="354"/>
      <c r="D33" s="354"/>
      <c r="E33" s="354"/>
      <c r="F33" s="354"/>
      <c r="G33" s="354"/>
    </row>
    <row r="34" spans="2:7" ht="12.75" customHeight="1" x14ac:dyDescent="0.2">
      <c r="B34" s="354"/>
      <c r="C34" s="354"/>
      <c r="D34" s="354"/>
      <c r="E34" s="354"/>
      <c r="F34" s="354"/>
      <c r="G34" s="354"/>
    </row>
    <row r="35" spans="2:7" ht="12.75" customHeight="1" x14ac:dyDescent="0.2">
      <c r="B35" s="354"/>
      <c r="C35" s="354"/>
      <c r="D35" s="354"/>
      <c r="E35" s="354"/>
      <c r="F35" s="354"/>
      <c r="G35" s="354"/>
    </row>
    <row r="39" spans="2:7" ht="12.75" customHeight="1" x14ac:dyDescent="0.2">
      <c r="B39" s="46" t="s">
        <v>493</v>
      </c>
      <c r="C39" s="102"/>
      <c r="D39" s="102"/>
      <c r="E39" s="102"/>
      <c r="F39" s="102"/>
      <c r="G39" s="310"/>
    </row>
    <row r="40" spans="2:7" ht="12.75" customHeight="1" x14ac:dyDescent="0.2">
      <c r="B40" s="353" t="s">
        <v>494</v>
      </c>
      <c r="C40" s="353"/>
      <c r="D40" s="353"/>
      <c r="E40" s="353"/>
      <c r="F40" s="353"/>
      <c r="G40" s="353"/>
    </row>
    <row r="41" spans="2:7" ht="12.75" customHeight="1" x14ac:dyDescent="0.2">
      <c r="B41" s="102" t="s">
        <v>219</v>
      </c>
      <c r="C41" s="189"/>
      <c r="D41" s="102"/>
      <c r="E41" s="102"/>
      <c r="F41" s="102"/>
      <c r="G41" s="310"/>
    </row>
    <row r="42" spans="2:7" ht="12.75" customHeight="1" x14ac:dyDescent="0.2">
      <c r="C42" s="189"/>
      <c r="D42" s="102"/>
      <c r="E42" s="102"/>
      <c r="F42" s="102"/>
    </row>
    <row r="43" spans="2:7" ht="12.75" customHeight="1" x14ac:dyDescent="0.2">
      <c r="C43" s="189"/>
      <c r="D43" s="102"/>
      <c r="E43" s="102"/>
      <c r="F43" s="102"/>
    </row>
    <row r="44" spans="2:7" ht="12.75" customHeight="1" x14ac:dyDescent="0.2">
      <c r="C44" s="102"/>
      <c r="D44" s="102"/>
      <c r="E44" s="102"/>
      <c r="F44" s="102"/>
    </row>
    <row r="45" spans="2:7" ht="12.75" customHeight="1" x14ac:dyDescent="0.2">
      <c r="C45" s="102"/>
      <c r="D45" s="102"/>
      <c r="E45" s="102"/>
      <c r="F45" s="102"/>
    </row>
    <row r="46" spans="2:7" ht="12.75" customHeight="1" x14ac:dyDescent="0.2">
      <c r="C46" s="102"/>
      <c r="D46" s="102"/>
      <c r="E46" s="102"/>
      <c r="F46" s="102"/>
    </row>
    <row r="47" spans="2:7" ht="12.75" customHeight="1" x14ac:dyDescent="0.2">
      <c r="C47" s="102"/>
      <c r="D47" s="102"/>
      <c r="E47" s="102"/>
      <c r="F47" s="102"/>
    </row>
    <row r="48" spans="2:7" ht="12.75" customHeight="1" x14ac:dyDescent="0.2">
      <c r="C48" s="102"/>
      <c r="D48" s="102"/>
      <c r="E48" s="102"/>
      <c r="F48" s="102"/>
    </row>
    <row r="49" spans="3:6" ht="12.75" customHeight="1" x14ac:dyDescent="0.2">
      <c r="C49" s="102"/>
      <c r="D49" s="102"/>
      <c r="E49" s="102"/>
      <c r="F49" s="102"/>
    </row>
    <row r="50" spans="3:6" ht="12.75" customHeight="1" x14ac:dyDescent="0.2">
      <c r="C50" s="102"/>
      <c r="D50" s="102"/>
      <c r="E50" s="102"/>
      <c r="F50" s="102"/>
    </row>
    <row r="51" spans="3:6" ht="12.75" customHeight="1" x14ac:dyDescent="0.2">
      <c r="C51" s="102"/>
      <c r="D51" s="102"/>
      <c r="E51" s="102"/>
      <c r="F51" s="102"/>
    </row>
    <row r="52" spans="3:6" ht="12.75" customHeight="1" x14ac:dyDescent="0.2">
      <c r="C52" s="102"/>
      <c r="D52" s="102"/>
      <c r="E52" s="102"/>
      <c r="F52" s="102"/>
    </row>
    <row r="53" spans="3:6" ht="12.75" customHeight="1" x14ac:dyDescent="0.2">
      <c r="C53" s="102"/>
      <c r="D53" s="102"/>
      <c r="E53" s="102"/>
      <c r="F53" s="102"/>
    </row>
    <row r="54" spans="3:6" ht="12.75" customHeight="1" x14ac:dyDescent="0.2">
      <c r="C54" s="102"/>
      <c r="D54" s="102"/>
      <c r="E54" s="102"/>
      <c r="F54" s="102"/>
    </row>
    <row r="55" spans="3:6" ht="12.75" customHeight="1" x14ac:dyDescent="0.2">
      <c r="C55" s="102"/>
      <c r="D55" s="102"/>
      <c r="E55" s="102"/>
      <c r="F55" s="102"/>
    </row>
    <row r="56" spans="3:6" ht="12.75" customHeight="1" x14ac:dyDescent="0.2">
      <c r="C56" s="102"/>
      <c r="D56" s="102"/>
      <c r="E56" s="102"/>
      <c r="F56" s="102"/>
    </row>
    <row r="57" spans="3:6" ht="12.75" customHeight="1" x14ac:dyDescent="0.2">
      <c r="C57" s="102"/>
      <c r="D57" s="102"/>
      <c r="E57" s="102"/>
      <c r="F57" s="102"/>
    </row>
    <row r="64" spans="3:6" ht="12.75" customHeight="1" x14ac:dyDescent="0.2">
      <c r="C64" s="102"/>
      <c r="D64" s="102"/>
      <c r="E64" s="102"/>
      <c r="F64" s="102"/>
    </row>
    <row r="65" spans="2:7" ht="12.75" customHeight="1" x14ac:dyDescent="0.2">
      <c r="B65" s="99" t="s">
        <v>127</v>
      </c>
    </row>
    <row r="66" spans="2:7" ht="12.75" customHeight="1" x14ac:dyDescent="0.2">
      <c r="B66" s="354" t="s">
        <v>492</v>
      </c>
      <c r="C66" s="354"/>
      <c r="D66" s="354"/>
      <c r="E66" s="354"/>
      <c r="F66" s="354"/>
      <c r="G66" s="354"/>
    </row>
    <row r="67" spans="2:7" ht="12.75" customHeight="1" x14ac:dyDescent="0.2">
      <c r="B67" s="354"/>
      <c r="C67" s="354"/>
      <c r="D67" s="354"/>
      <c r="E67" s="354"/>
      <c r="F67" s="354"/>
      <c r="G67" s="354"/>
    </row>
    <row r="68" spans="2:7" ht="12.75" customHeight="1" x14ac:dyDescent="0.2">
      <c r="B68" s="354"/>
      <c r="C68" s="354"/>
      <c r="D68" s="354"/>
      <c r="E68" s="354"/>
      <c r="F68" s="354"/>
      <c r="G68" s="354"/>
    </row>
    <row r="69" spans="2:7" ht="12.75" customHeight="1" x14ac:dyDescent="0.2">
      <c r="B69" s="354"/>
      <c r="C69" s="354"/>
      <c r="D69" s="354"/>
      <c r="E69" s="354"/>
      <c r="F69" s="354"/>
      <c r="G69" s="354"/>
    </row>
    <row r="70" spans="2:7" ht="12.75" customHeight="1" x14ac:dyDescent="0.2">
      <c r="B70" s="354"/>
      <c r="C70" s="354"/>
      <c r="D70" s="354"/>
      <c r="E70" s="354"/>
      <c r="F70" s="354"/>
      <c r="G70" s="354"/>
    </row>
    <row r="71" spans="2:7" ht="12.75" customHeight="1" x14ac:dyDescent="0.2">
      <c r="B71" s="354"/>
      <c r="C71" s="354"/>
      <c r="D71" s="354"/>
      <c r="E71" s="354"/>
      <c r="F71" s="354"/>
      <c r="G71" s="354"/>
    </row>
  </sheetData>
  <mergeCells count="4">
    <mergeCell ref="B4:G4"/>
    <mergeCell ref="B30:G35"/>
    <mergeCell ref="B40:G40"/>
    <mergeCell ref="B66:G71"/>
  </mergeCells>
  <pageMargins left="0.75" right="0.75" top="1" bottom="1" header="0.4921259845" footer="0.49212598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B3:X65"/>
  <sheetViews>
    <sheetView showGridLines="0" zoomScaleNormal="100" workbookViewId="0"/>
  </sheetViews>
  <sheetFormatPr defaultRowHeight="12.75" customHeight="1" x14ac:dyDescent="0.2"/>
  <cols>
    <col min="1" max="8" width="9.140625" style="17"/>
    <col min="9" max="9" width="9.140625" style="108"/>
    <col min="10" max="16" width="9.140625" style="108" customWidth="1"/>
    <col min="17" max="18" width="9.140625" style="108"/>
    <col min="19" max="19" width="9.140625" style="108" customWidth="1"/>
    <col min="20" max="24" width="9.140625" style="108"/>
    <col min="25" max="16384" width="9.140625" style="17"/>
  </cols>
  <sheetData>
    <row r="3" spans="2:16" ht="12.75" customHeight="1" x14ac:dyDescent="0.25">
      <c r="B3" s="158" t="s">
        <v>354</v>
      </c>
      <c r="C3" s="158"/>
      <c r="D3" s="158"/>
      <c r="E3" s="158"/>
      <c r="H3" s="192"/>
      <c r="K3" s="311" t="s">
        <v>495</v>
      </c>
      <c r="L3" s="311" t="s">
        <v>496</v>
      </c>
      <c r="M3" s="311" t="s">
        <v>613</v>
      </c>
      <c r="N3" s="311" t="s">
        <v>611</v>
      </c>
      <c r="O3" s="311" t="s">
        <v>609</v>
      </c>
    </row>
    <row r="4" spans="2:16" ht="12.75" customHeight="1" x14ac:dyDescent="0.2">
      <c r="B4" s="158" t="s">
        <v>283</v>
      </c>
      <c r="C4" s="158"/>
      <c r="D4" s="158"/>
      <c r="E4" s="158"/>
      <c r="K4" s="109" t="s">
        <v>281</v>
      </c>
      <c r="L4" s="109" t="s">
        <v>282</v>
      </c>
      <c r="M4" s="109" t="s">
        <v>612</v>
      </c>
      <c r="N4" s="109" t="s">
        <v>610</v>
      </c>
      <c r="O4" s="109" t="s">
        <v>608</v>
      </c>
      <c r="P4" s="110"/>
    </row>
    <row r="5" spans="2:16" ht="12.75" customHeight="1" x14ac:dyDescent="0.2">
      <c r="B5" s="111" t="s">
        <v>284</v>
      </c>
      <c r="C5" s="111"/>
      <c r="D5" s="111"/>
      <c r="E5" s="111"/>
      <c r="J5" s="154">
        <v>39447</v>
      </c>
      <c r="K5" s="247">
        <v>43.22</v>
      </c>
      <c r="L5" s="247">
        <v>20.37</v>
      </c>
      <c r="M5" s="247">
        <v>39.69</v>
      </c>
      <c r="N5" s="247">
        <v>18.809999999999999</v>
      </c>
      <c r="O5" s="247">
        <v>4.04</v>
      </c>
      <c r="P5" s="110"/>
    </row>
    <row r="6" spans="2:16" ht="12.75" customHeight="1" x14ac:dyDescent="0.2">
      <c r="J6" s="154">
        <v>39538</v>
      </c>
      <c r="K6" s="247">
        <v>44</v>
      </c>
      <c r="L6" s="247">
        <v>21.13</v>
      </c>
      <c r="M6" s="247">
        <v>40.61</v>
      </c>
      <c r="N6" s="247">
        <v>19.48</v>
      </c>
      <c r="O6" s="247">
        <v>3.39</v>
      </c>
      <c r="P6" s="110"/>
    </row>
    <row r="7" spans="2:16" ht="12.75" customHeight="1" x14ac:dyDescent="0.2">
      <c r="J7" s="154">
        <v>39629</v>
      </c>
      <c r="K7" s="247">
        <v>45.56</v>
      </c>
      <c r="L7" s="247">
        <v>21.92</v>
      </c>
      <c r="M7" s="247">
        <v>41.95</v>
      </c>
      <c r="N7" s="247">
        <v>20.03</v>
      </c>
      <c r="O7" s="247">
        <v>3.61</v>
      </c>
      <c r="P7" s="110"/>
    </row>
    <row r="8" spans="2:16" ht="12.75" customHeight="1" x14ac:dyDescent="0.2">
      <c r="F8" s="193"/>
      <c r="G8" s="193"/>
      <c r="H8" s="193"/>
      <c r="I8" s="110"/>
      <c r="J8" s="154">
        <v>39721</v>
      </c>
      <c r="K8" s="247">
        <v>48.79</v>
      </c>
      <c r="L8" s="247">
        <v>24.24</v>
      </c>
      <c r="M8" s="247">
        <v>45.45</v>
      </c>
      <c r="N8" s="247">
        <v>21.21</v>
      </c>
      <c r="O8" s="247">
        <v>3.34</v>
      </c>
      <c r="P8" s="110"/>
    </row>
    <row r="9" spans="2:16" ht="12.75" customHeight="1" x14ac:dyDescent="0.2">
      <c r="F9" s="193"/>
      <c r="G9" s="193"/>
      <c r="H9" s="193"/>
      <c r="I9" s="110"/>
      <c r="J9" s="154">
        <v>39813</v>
      </c>
      <c r="K9" s="247">
        <v>49.7</v>
      </c>
      <c r="L9" s="247">
        <v>23.63</v>
      </c>
      <c r="M9" s="247">
        <v>47.02</v>
      </c>
      <c r="N9" s="247">
        <v>23.45</v>
      </c>
      <c r="O9" s="247">
        <v>2.61</v>
      </c>
      <c r="P9" s="110"/>
    </row>
    <row r="10" spans="2:16" ht="12.75" customHeight="1" x14ac:dyDescent="0.2">
      <c r="F10" s="193"/>
      <c r="G10" s="193"/>
      <c r="H10" s="193"/>
      <c r="I10" s="110"/>
      <c r="J10" s="154">
        <v>39903</v>
      </c>
      <c r="K10" s="247">
        <v>44.68</v>
      </c>
      <c r="L10" s="247">
        <v>18.95</v>
      </c>
      <c r="M10" s="247">
        <v>42.99</v>
      </c>
      <c r="N10" s="247">
        <v>24.07</v>
      </c>
      <c r="O10" s="247">
        <v>1.66</v>
      </c>
      <c r="P10" s="110"/>
    </row>
    <row r="11" spans="2:16" ht="12.75" customHeight="1" x14ac:dyDescent="0.2">
      <c r="F11" s="193"/>
      <c r="G11" s="193"/>
      <c r="H11" s="193"/>
      <c r="I11" s="110"/>
      <c r="J11" s="154">
        <v>39994</v>
      </c>
      <c r="K11" s="247">
        <v>43.38</v>
      </c>
      <c r="L11" s="247">
        <v>17.86</v>
      </c>
      <c r="M11" s="247">
        <v>41.97</v>
      </c>
      <c r="N11" s="247">
        <v>24.12</v>
      </c>
      <c r="O11" s="247">
        <v>1.41</v>
      </c>
      <c r="P11" s="110"/>
    </row>
    <row r="12" spans="2:16" ht="12.75" customHeight="1" x14ac:dyDescent="0.2">
      <c r="F12" s="193"/>
      <c r="G12" s="193"/>
      <c r="H12" s="193"/>
      <c r="I12" s="110"/>
      <c r="J12" s="154">
        <v>40086</v>
      </c>
      <c r="K12" s="247">
        <v>42.24</v>
      </c>
      <c r="L12" s="247">
        <v>17.309999999999999</v>
      </c>
      <c r="M12" s="247">
        <v>41.09</v>
      </c>
      <c r="N12" s="247">
        <v>23.78</v>
      </c>
      <c r="O12" s="247">
        <v>1.1499999999999999</v>
      </c>
      <c r="P12" s="110"/>
    </row>
    <row r="13" spans="2:16" ht="12.75" customHeight="1" x14ac:dyDescent="0.2">
      <c r="F13" s="193"/>
      <c r="G13" s="193"/>
      <c r="H13" s="193"/>
      <c r="I13" s="110"/>
      <c r="J13" s="154">
        <v>40178</v>
      </c>
      <c r="K13" s="247">
        <v>42.32</v>
      </c>
      <c r="L13" s="247">
        <v>16.22</v>
      </c>
      <c r="M13" s="247">
        <v>41.32</v>
      </c>
      <c r="N13" s="247">
        <v>25.1</v>
      </c>
      <c r="O13" s="247">
        <v>0.99</v>
      </c>
      <c r="P13" s="110"/>
    </row>
    <row r="14" spans="2:16" ht="12.75" customHeight="1" x14ac:dyDescent="0.2">
      <c r="F14" s="193"/>
      <c r="G14" s="193"/>
      <c r="H14" s="193"/>
      <c r="I14" s="110"/>
      <c r="J14" s="154">
        <v>40268</v>
      </c>
      <c r="K14" s="247">
        <v>41.41</v>
      </c>
      <c r="L14" s="247">
        <v>15.9</v>
      </c>
      <c r="M14" s="247">
        <v>40.51</v>
      </c>
      <c r="N14" s="247">
        <v>24.61</v>
      </c>
      <c r="O14" s="247">
        <v>0.9</v>
      </c>
      <c r="P14" s="110"/>
    </row>
    <row r="15" spans="2:16" ht="12.75" customHeight="1" x14ac:dyDescent="0.2">
      <c r="F15" s="193"/>
      <c r="G15" s="193"/>
      <c r="H15" s="193"/>
      <c r="I15" s="110"/>
      <c r="J15" s="154">
        <v>40359</v>
      </c>
      <c r="K15" s="247">
        <v>41.54</v>
      </c>
      <c r="L15" s="247">
        <v>15.8</v>
      </c>
      <c r="M15" s="247">
        <v>40.71</v>
      </c>
      <c r="N15" s="247">
        <v>24.91</v>
      </c>
      <c r="O15" s="247">
        <v>0.83</v>
      </c>
      <c r="P15" s="110"/>
    </row>
    <row r="16" spans="2:16" ht="12.75" customHeight="1" x14ac:dyDescent="0.2">
      <c r="F16" s="193"/>
      <c r="G16" s="193"/>
      <c r="H16" s="193"/>
      <c r="I16" s="110"/>
      <c r="J16" s="154">
        <v>40451</v>
      </c>
      <c r="K16" s="247">
        <v>41.79</v>
      </c>
      <c r="L16" s="247">
        <v>15.15</v>
      </c>
      <c r="M16" s="247">
        <v>41.09</v>
      </c>
      <c r="N16" s="247">
        <v>25.95</v>
      </c>
      <c r="O16" s="247">
        <v>0.69</v>
      </c>
      <c r="P16" s="110"/>
    </row>
    <row r="17" spans="2:16" ht="12.75" customHeight="1" x14ac:dyDescent="0.2">
      <c r="F17" s="193"/>
      <c r="G17" s="193"/>
      <c r="H17" s="193"/>
      <c r="I17" s="110"/>
      <c r="J17" s="154">
        <v>40543</v>
      </c>
      <c r="K17" s="247">
        <v>41.01</v>
      </c>
      <c r="L17" s="247">
        <v>14.28</v>
      </c>
      <c r="M17" s="247">
        <v>40.35</v>
      </c>
      <c r="N17" s="247">
        <v>26.08</v>
      </c>
      <c r="O17" s="247">
        <v>0.65</v>
      </c>
      <c r="P17" s="110"/>
    </row>
    <row r="18" spans="2:16" ht="12.75" customHeight="1" x14ac:dyDescent="0.2">
      <c r="F18" s="193"/>
      <c r="G18" s="193"/>
      <c r="H18" s="193"/>
      <c r="I18" s="110"/>
      <c r="J18" s="154">
        <v>40633</v>
      </c>
      <c r="K18" s="247">
        <v>41.19</v>
      </c>
      <c r="L18" s="247">
        <v>14.21</v>
      </c>
      <c r="M18" s="247">
        <v>40.58</v>
      </c>
      <c r="N18" s="247">
        <v>26.37</v>
      </c>
      <c r="O18" s="247">
        <v>0.61</v>
      </c>
      <c r="P18" s="110"/>
    </row>
    <row r="19" spans="2:16" ht="12.75" customHeight="1" x14ac:dyDescent="0.2">
      <c r="F19" s="193"/>
      <c r="G19" s="193"/>
      <c r="H19" s="193"/>
      <c r="I19" s="110"/>
      <c r="J19" s="154">
        <v>40724</v>
      </c>
      <c r="K19" s="247">
        <v>42.09</v>
      </c>
      <c r="L19" s="247">
        <v>15.22</v>
      </c>
      <c r="M19" s="247">
        <v>41.44</v>
      </c>
      <c r="N19" s="247">
        <v>26.23</v>
      </c>
      <c r="O19" s="247">
        <v>0.65</v>
      </c>
      <c r="P19" s="110"/>
    </row>
    <row r="20" spans="2:16" ht="12.75" customHeight="1" x14ac:dyDescent="0.2">
      <c r="F20" s="193"/>
      <c r="G20" s="193"/>
      <c r="H20" s="193"/>
      <c r="I20" s="110"/>
      <c r="J20" s="154">
        <v>40816</v>
      </c>
      <c r="K20" s="247">
        <v>43.99</v>
      </c>
      <c r="L20" s="247">
        <v>16.329999999999998</v>
      </c>
      <c r="M20" s="247">
        <v>43.39</v>
      </c>
      <c r="N20" s="247">
        <v>27.06</v>
      </c>
      <c r="O20" s="247">
        <v>0.6</v>
      </c>
      <c r="P20" s="110"/>
    </row>
    <row r="21" spans="2:16" ht="12.75" customHeight="1" x14ac:dyDescent="0.2">
      <c r="F21" s="193"/>
      <c r="G21" s="193"/>
      <c r="H21" s="193"/>
      <c r="I21" s="110"/>
      <c r="J21" s="154">
        <v>40908</v>
      </c>
      <c r="K21" s="247">
        <v>43.63</v>
      </c>
      <c r="L21" s="247">
        <v>15.86</v>
      </c>
      <c r="M21" s="247">
        <v>43.04</v>
      </c>
      <c r="N21" s="247">
        <v>27.18</v>
      </c>
      <c r="O21" s="247">
        <v>0.57999999999999996</v>
      </c>
      <c r="P21" s="110"/>
    </row>
    <row r="22" spans="2:16" ht="12.75" customHeight="1" x14ac:dyDescent="0.2">
      <c r="F22" s="193"/>
      <c r="G22" s="193"/>
      <c r="H22" s="193"/>
      <c r="I22" s="110"/>
      <c r="J22" s="154">
        <v>40999</v>
      </c>
      <c r="K22" s="247">
        <v>42.98</v>
      </c>
      <c r="L22" s="247">
        <v>15.52</v>
      </c>
      <c r="M22" s="247">
        <v>42.42</v>
      </c>
      <c r="N22" s="247">
        <v>26.91</v>
      </c>
      <c r="O22" s="247">
        <v>0.55000000000000004</v>
      </c>
      <c r="P22" s="110"/>
    </row>
    <row r="23" spans="2:16" ht="12.75" customHeight="1" x14ac:dyDescent="0.2">
      <c r="F23" s="193"/>
      <c r="G23" s="193"/>
      <c r="H23" s="193"/>
      <c r="I23" s="110"/>
      <c r="J23" s="154">
        <v>41090</v>
      </c>
      <c r="K23" s="247">
        <v>43.19</v>
      </c>
      <c r="L23" s="247">
        <v>15.86</v>
      </c>
      <c r="M23" s="247">
        <v>42.61</v>
      </c>
      <c r="N23" s="247">
        <v>26.79</v>
      </c>
      <c r="O23" s="247">
        <v>0.55000000000000004</v>
      </c>
      <c r="P23" s="110"/>
    </row>
    <row r="24" spans="2:16" ht="12.75" customHeight="1" x14ac:dyDescent="0.2">
      <c r="F24" s="193"/>
      <c r="G24" s="193"/>
      <c r="H24" s="193"/>
      <c r="I24" s="110"/>
      <c r="J24" s="154">
        <v>41182</v>
      </c>
      <c r="K24" s="247">
        <v>42.35</v>
      </c>
      <c r="L24" s="247">
        <v>15.73</v>
      </c>
      <c r="M24" s="247">
        <v>41.96</v>
      </c>
      <c r="N24" s="247">
        <v>26.25</v>
      </c>
      <c r="O24" s="247">
        <v>0.36</v>
      </c>
      <c r="P24" s="110"/>
    </row>
    <row r="25" spans="2:16" ht="12.75" customHeight="1" x14ac:dyDescent="0.2">
      <c r="F25" s="193"/>
      <c r="G25" s="193"/>
      <c r="H25" s="193"/>
      <c r="I25" s="110"/>
      <c r="J25" s="154">
        <v>41274</v>
      </c>
      <c r="K25" s="247">
        <v>40.9</v>
      </c>
      <c r="L25" s="247">
        <v>14.61</v>
      </c>
      <c r="M25" s="247">
        <v>40.78</v>
      </c>
      <c r="N25" s="247">
        <v>26.19</v>
      </c>
      <c r="O25" s="247">
        <v>0.1</v>
      </c>
      <c r="P25" s="110"/>
    </row>
    <row r="26" spans="2:16" ht="12.75" customHeight="1" x14ac:dyDescent="0.2">
      <c r="F26" s="193"/>
      <c r="G26" s="193"/>
      <c r="H26" s="193"/>
      <c r="I26" s="110"/>
      <c r="J26" s="154">
        <v>41364</v>
      </c>
      <c r="K26" s="247">
        <v>38.590000000000003</v>
      </c>
      <c r="L26" s="247">
        <v>12.74</v>
      </c>
      <c r="M26" s="247">
        <v>38.54</v>
      </c>
      <c r="N26" s="247">
        <v>25.82</v>
      </c>
      <c r="O26" s="247">
        <v>0.03</v>
      </c>
      <c r="P26" s="110"/>
    </row>
    <row r="27" spans="2:16" ht="12.75" customHeight="1" x14ac:dyDescent="0.2">
      <c r="F27" s="193"/>
      <c r="G27" s="193"/>
      <c r="H27" s="193"/>
      <c r="I27" s="110"/>
      <c r="J27" s="154">
        <v>41455</v>
      </c>
      <c r="K27" s="247">
        <v>38.46</v>
      </c>
      <c r="L27" s="247">
        <v>12.33</v>
      </c>
      <c r="M27" s="247">
        <v>38.409999999999997</v>
      </c>
      <c r="N27" s="247">
        <v>26.09</v>
      </c>
      <c r="O27" s="247">
        <v>0.04</v>
      </c>
      <c r="P27" s="110"/>
    </row>
    <row r="28" spans="2:16" ht="12.75" customHeight="1" x14ac:dyDescent="0.2">
      <c r="B28" s="83" t="s">
        <v>7</v>
      </c>
      <c r="F28" s="112"/>
      <c r="G28" s="112"/>
      <c r="H28" s="112"/>
      <c r="I28" s="110"/>
      <c r="J28" s="154">
        <v>41547</v>
      </c>
      <c r="K28" s="247">
        <v>38.049999999999997</v>
      </c>
      <c r="L28" s="247">
        <v>11.83</v>
      </c>
      <c r="M28" s="247">
        <v>38.01</v>
      </c>
      <c r="N28" s="247">
        <v>26.18</v>
      </c>
      <c r="O28" s="247">
        <v>0.04</v>
      </c>
      <c r="P28" s="110"/>
    </row>
    <row r="29" spans="2:16" ht="12.75" customHeight="1" x14ac:dyDescent="0.2">
      <c r="F29" s="112"/>
      <c r="G29" s="112"/>
      <c r="H29" s="112"/>
      <c r="I29" s="110"/>
      <c r="J29" s="154">
        <v>41639</v>
      </c>
      <c r="K29" s="247">
        <v>38.950000000000003</v>
      </c>
      <c r="L29" s="247">
        <v>11.99</v>
      </c>
      <c r="M29" s="247">
        <v>38.9</v>
      </c>
      <c r="N29" s="247">
        <v>26.91</v>
      </c>
      <c r="O29" s="247">
        <v>0.05</v>
      </c>
      <c r="P29" s="110"/>
    </row>
    <row r="30" spans="2:16" ht="12.75" customHeight="1" x14ac:dyDescent="0.2">
      <c r="F30" s="193"/>
      <c r="G30" s="193"/>
      <c r="H30" s="193"/>
      <c r="I30" s="110"/>
      <c r="J30" s="154">
        <v>41729</v>
      </c>
      <c r="K30" s="247">
        <v>38.99</v>
      </c>
      <c r="L30" s="247">
        <v>11.87</v>
      </c>
      <c r="M30" s="247">
        <v>38.93</v>
      </c>
      <c r="N30" s="247">
        <v>27.06</v>
      </c>
      <c r="O30" s="247">
        <v>0.06</v>
      </c>
      <c r="P30" s="110"/>
    </row>
    <row r="31" spans="2:16" ht="12.75" customHeight="1" x14ac:dyDescent="0.2">
      <c r="F31" s="193"/>
      <c r="G31" s="193"/>
      <c r="H31" s="193"/>
      <c r="I31" s="110"/>
      <c r="J31" s="154">
        <v>41820</v>
      </c>
      <c r="K31" s="247">
        <v>39.49</v>
      </c>
      <c r="L31" s="247">
        <v>12.15</v>
      </c>
      <c r="M31" s="247">
        <v>39.4</v>
      </c>
      <c r="N31" s="247">
        <v>27.25</v>
      </c>
      <c r="O31" s="247">
        <v>0.09</v>
      </c>
      <c r="P31" s="110"/>
    </row>
    <row r="32" spans="2:16" ht="12.75" customHeight="1" x14ac:dyDescent="0.2">
      <c r="B32" s="258" t="s">
        <v>497</v>
      </c>
      <c r="C32" s="158"/>
      <c r="D32" s="158"/>
      <c r="E32" s="158"/>
      <c r="H32" s="193"/>
      <c r="I32" s="110"/>
      <c r="J32" s="154">
        <v>41912</v>
      </c>
      <c r="K32" s="247">
        <v>40.54</v>
      </c>
      <c r="L32" s="247">
        <v>12.58</v>
      </c>
      <c r="M32" s="247">
        <v>40.450000000000003</v>
      </c>
      <c r="N32" s="247">
        <v>27.87</v>
      </c>
      <c r="O32" s="247">
        <v>0.09</v>
      </c>
      <c r="P32" s="110"/>
    </row>
    <row r="33" spans="2:16" ht="12.75" customHeight="1" x14ac:dyDescent="0.2">
      <c r="B33" s="258" t="s">
        <v>498</v>
      </c>
      <c r="C33" s="158"/>
      <c r="D33" s="158"/>
      <c r="E33" s="158"/>
      <c r="H33" s="193"/>
      <c r="I33" s="110"/>
      <c r="J33" s="154">
        <v>42004</v>
      </c>
      <c r="K33" s="247">
        <v>39.04</v>
      </c>
      <c r="L33" s="247">
        <v>11.52</v>
      </c>
      <c r="M33" s="247">
        <v>38.97</v>
      </c>
      <c r="N33" s="247">
        <v>27.44</v>
      </c>
      <c r="O33" s="247">
        <v>7.0000000000000007E-2</v>
      </c>
      <c r="P33" s="110"/>
    </row>
    <row r="34" spans="2:16" ht="12.75" customHeight="1" x14ac:dyDescent="0.2">
      <c r="B34" s="262" t="s">
        <v>499</v>
      </c>
      <c r="C34" s="111"/>
      <c r="D34" s="111"/>
      <c r="E34" s="111"/>
      <c r="H34" s="193"/>
      <c r="I34" s="110"/>
      <c r="J34" s="154">
        <v>42094</v>
      </c>
      <c r="K34" s="247">
        <v>38.020000000000003</v>
      </c>
      <c r="L34" s="247">
        <v>10.79</v>
      </c>
      <c r="M34" s="247">
        <v>37.94</v>
      </c>
      <c r="N34" s="247">
        <v>27.15</v>
      </c>
      <c r="O34" s="247">
        <v>0.08</v>
      </c>
      <c r="P34" s="110"/>
    </row>
    <row r="35" spans="2:16" ht="12.75" customHeight="1" x14ac:dyDescent="0.2">
      <c r="H35" s="193"/>
      <c r="I35" s="110"/>
      <c r="J35" s="154">
        <v>42185</v>
      </c>
      <c r="K35" s="247">
        <v>37.81</v>
      </c>
      <c r="L35" s="247">
        <v>9.57</v>
      </c>
      <c r="M35" s="247">
        <v>37.74</v>
      </c>
      <c r="N35" s="247">
        <v>28.17</v>
      </c>
      <c r="O35" s="247">
        <v>0.08</v>
      </c>
      <c r="P35" s="110"/>
    </row>
    <row r="36" spans="2:16" ht="12.75" customHeight="1" x14ac:dyDescent="0.2">
      <c r="H36" s="193"/>
      <c r="I36" s="110"/>
      <c r="J36" s="154">
        <v>42277</v>
      </c>
      <c r="K36" s="247">
        <v>37.950000000000003</v>
      </c>
      <c r="L36" s="247">
        <v>10.039999999999999</v>
      </c>
      <c r="M36" s="247">
        <v>37.86</v>
      </c>
      <c r="N36" s="247">
        <v>27.82</v>
      </c>
      <c r="O36" s="247">
        <v>0.09</v>
      </c>
      <c r="P36" s="110"/>
    </row>
    <row r="37" spans="2:16" ht="12.75" customHeight="1" x14ac:dyDescent="0.2">
      <c r="F37" s="193"/>
      <c r="G37" s="193"/>
      <c r="H37" s="193"/>
      <c r="I37" s="110"/>
      <c r="J37" s="154">
        <v>42369</v>
      </c>
      <c r="K37" s="247">
        <v>36.42</v>
      </c>
      <c r="L37" s="247">
        <v>9.33</v>
      </c>
      <c r="M37" s="247">
        <v>36.31</v>
      </c>
      <c r="N37" s="247">
        <v>26.98</v>
      </c>
      <c r="O37" s="247">
        <v>0.11</v>
      </c>
      <c r="P37" s="110"/>
    </row>
    <row r="38" spans="2:16" ht="12.75" customHeight="1" x14ac:dyDescent="0.2">
      <c r="F38" s="193"/>
      <c r="G38" s="193"/>
      <c r="H38" s="193"/>
      <c r="I38" s="110"/>
      <c r="J38" s="154">
        <v>42460</v>
      </c>
      <c r="K38" s="247">
        <v>36.630000000000003</v>
      </c>
      <c r="L38" s="247">
        <v>9.51</v>
      </c>
      <c r="M38" s="247">
        <v>36.520000000000003</v>
      </c>
      <c r="N38" s="247">
        <v>27.01</v>
      </c>
      <c r="O38" s="247">
        <v>0.11</v>
      </c>
      <c r="P38" s="110"/>
    </row>
    <row r="39" spans="2:16" ht="12.75" customHeight="1" x14ac:dyDescent="0.2">
      <c r="F39" s="193"/>
      <c r="G39" s="193"/>
      <c r="H39" s="193"/>
      <c r="I39" s="110"/>
      <c r="J39" s="154">
        <v>42551</v>
      </c>
      <c r="K39" s="247">
        <v>36.1</v>
      </c>
      <c r="L39" s="247">
        <v>8.6999999999999993</v>
      </c>
      <c r="M39" s="247">
        <v>35.97</v>
      </c>
      <c r="N39" s="247">
        <v>27.28</v>
      </c>
      <c r="O39" s="247">
        <v>0.12</v>
      </c>
      <c r="P39" s="110"/>
    </row>
    <row r="40" spans="2:16" ht="12.75" customHeight="1" x14ac:dyDescent="0.2">
      <c r="F40" s="193"/>
      <c r="G40" s="193"/>
      <c r="H40" s="193"/>
      <c r="I40" s="110"/>
      <c r="J40" s="154">
        <v>42643</v>
      </c>
      <c r="K40" s="247">
        <v>35.31</v>
      </c>
      <c r="L40" s="247">
        <v>7.83</v>
      </c>
      <c r="M40" s="247">
        <v>35.18</v>
      </c>
      <c r="N40" s="247">
        <v>27.35</v>
      </c>
      <c r="O40" s="247">
        <v>0.13</v>
      </c>
      <c r="P40" s="110"/>
    </row>
    <row r="41" spans="2:16" ht="12.75" customHeight="1" x14ac:dyDescent="0.2">
      <c r="F41" s="193"/>
      <c r="G41" s="193"/>
      <c r="H41" s="193"/>
      <c r="I41" s="110"/>
      <c r="J41" s="154">
        <v>42735</v>
      </c>
      <c r="K41" s="247">
        <v>34.520000000000003</v>
      </c>
      <c r="L41" s="247">
        <v>6.87</v>
      </c>
      <c r="M41" s="247">
        <v>34.369999999999997</v>
      </c>
      <c r="N41" s="247">
        <v>27.5</v>
      </c>
      <c r="O41" s="247">
        <v>0.15</v>
      </c>
      <c r="P41" s="110"/>
    </row>
    <row r="42" spans="2:16" ht="12.75" customHeight="1" x14ac:dyDescent="0.2">
      <c r="F42" s="193"/>
      <c r="G42" s="193"/>
      <c r="H42" s="193"/>
      <c r="I42" s="110"/>
      <c r="J42" s="154">
        <v>42825</v>
      </c>
      <c r="K42" s="247">
        <v>35.369999999999997</v>
      </c>
      <c r="L42" s="247">
        <v>8.1</v>
      </c>
      <c r="M42" s="247">
        <v>35.15</v>
      </c>
      <c r="N42" s="247">
        <v>27.05</v>
      </c>
      <c r="O42" s="247">
        <v>0.21</v>
      </c>
      <c r="P42" s="110"/>
    </row>
    <row r="43" spans="2:16" ht="12.75" customHeight="1" x14ac:dyDescent="0.2">
      <c r="F43" s="193"/>
      <c r="G43" s="193"/>
      <c r="H43" s="193"/>
      <c r="I43" s="110"/>
      <c r="J43" s="154">
        <v>42916</v>
      </c>
      <c r="K43" s="247">
        <v>36.03</v>
      </c>
      <c r="L43" s="247">
        <v>8.3699999999999992</v>
      </c>
      <c r="M43" s="247">
        <v>35.75</v>
      </c>
      <c r="N43" s="247">
        <v>27.39</v>
      </c>
      <c r="O43" s="247">
        <v>0.28000000000000003</v>
      </c>
      <c r="P43" s="110"/>
    </row>
    <row r="44" spans="2:16" ht="12.75" customHeight="1" x14ac:dyDescent="0.2">
      <c r="F44" s="193"/>
      <c r="G44" s="193"/>
      <c r="H44" s="193"/>
      <c r="I44" s="110"/>
      <c r="J44" s="154">
        <v>43008</v>
      </c>
      <c r="K44" s="247">
        <v>36.56</v>
      </c>
      <c r="L44" s="247">
        <v>8.99</v>
      </c>
      <c r="M44" s="247">
        <v>35.61</v>
      </c>
      <c r="N44" s="247">
        <v>26.62</v>
      </c>
      <c r="O44" s="247">
        <v>0.95</v>
      </c>
      <c r="P44" s="110"/>
    </row>
    <row r="45" spans="2:16" ht="12.75" customHeight="1" x14ac:dyDescent="0.2">
      <c r="F45" s="193"/>
      <c r="G45" s="193"/>
      <c r="H45" s="193"/>
      <c r="I45" s="110"/>
      <c r="J45" s="154">
        <v>43100</v>
      </c>
      <c r="K45" s="247">
        <v>38.700000000000003</v>
      </c>
      <c r="L45" s="247">
        <v>9.11</v>
      </c>
      <c r="M45" s="247">
        <v>36.32</v>
      </c>
      <c r="N45" s="247">
        <v>27.22</v>
      </c>
      <c r="O45" s="247">
        <v>2.37</v>
      </c>
      <c r="P45" s="110"/>
    </row>
    <row r="46" spans="2:16" ht="12.75" customHeight="1" x14ac:dyDescent="0.2">
      <c r="F46" s="193"/>
      <c r="G46" s="193"/>
      <c r="H46" s="193"/>
      <c r="I46" s="110"/>
      <c r="J46" s="154">
        <v>43190</v>
      </c>
      <c r="K46" s="247">
        <v>39.49</v>
      </c>
      <c r="L46" s="247">
        <v>9.41</v>
      </c>
      <c r="M46" s="247">
        <v>35.479999999999997</v>
      </c>
      <c r="N46" s="247">
        <v>26.06</v>
      </c>
      <c r="O46" s="247">
        <v>4.01</v>
      </c>
      <c r="P46" s="110"/>
    </row>
    <row r="47" spans="2:16" ht="12.75" customHeight="1" x14ac:dyDescent="0.2">
      <c r="F47" s="193"/>
      <c r="G47" s="193"/>
      <c r="H47" s="193"/>
      <c r="I47" s="110"/>
      <c r="J47" s="154">
        <v>43281</v>
      </c>
      <c r="K47" s="247">
        <v>42.32</v>
      </c>
      <c r="L47" s="247">
        <v>11.25</v>
      </c>
      <c r="M47" s="247">
        <v>37.380000000000003</v>
      </c>
      <c r="N47" s="247">
        <v>26.13</v>
      </c>
      <c r="O47" s="247">
        <v>4.9400000000000004</v>
      </c>
      <c r="P47" s="110"/>
    </row>
    <row r="48" spans="2:16" ht="12.75" customHeight="1" x14ac:dyDescent="0.2">
      <c r="F48" s="193"/>
      <c r="G48" s="193"/>
      <c r="H48" s="193"/>
      <c r="I48" s="110"/>
      <c r="J48" s="154">
        <v>43373</v>
      </c>
      <c r="K48" s="247">
        <v>45.9</v>
      </c>
      <c r="L48" s="247">
        <v>13.14</v>
      </c>
      <c r="M48" s="247">
        <v>38.44</v>
      </c>
      <c r="N48" s="247">
        <v>25.31</v>
      </c>
      <c r="O48" s="247">
        <v>7.45</v>
      </c>
      <c r="P48" s="110"/>
    </row>
    <row r="49" spans="2:19" ht="12.75" customHeight="1" x14ac:dyDescent="0.2">
      <c r="F49" s="193"/>
      <c r="G49" s="193"/>
      <c r="H49" s="193"/>
      <c r="I49" s="110"/>
      <c r="J49" s="154">
        <v>43465</v>
      </c>
      <c r="K49" s="247">
        <v>51.47</v>
      </c>
      <c r="L49" s="247">
        <v>15.55</v>
      </c>
      <c r="M49" s="247">
        <v>40.85</v>
      </c>
      <c r="N49" s="247">
        <v>25.3</v>
      </c>
      <c r="O49" s="247">
        <v>10.62</v>
      </c>
      <c r="P49" s="110"/>
    </row>
    <row r="50" spans="2:19" ht="12.75" customHeight="1" x14ac:dyDescent="0.2">
      <c r="F50" s="193"/>
      <c r="G50" s="193"/>
      <c r="H50" s="193"/>
      <c r="I50" s="110"/>
      <c r="L50" s="110"/>
      <c r="N50" s="110"/>
      <c r="O50" s="110"/>
      <c r="P50" s="110"/>
      <c r="S50" s="110"/>
    </row>
    <row r="51" spans="2:19" ht="12.75" customHeight="1" x14ac:dyDescent="0.2">
      <c r="F51" s="193"/>
      <c r="G51" s="193"/>
      <c r="H51" s="193"/>
      <c r="I51" s="110"/>
      <c r="O51" s="110"/>
      <c r="S51" s="110"/>
    </row>
    <row r="52" spans="2:19" ht="12.75" customHeight="1" x14ac:dyDescent="0.2">
      <c r="F52" s="193"/>
      <c r="G52" s="193"/>
      <c r="H52" s="193"/>
      <c r="I52" s="110"/>
      <c r="O52" s="110"/>
      <c r="S52" s="110"/>
    </row>
    <row r="53" spans="2:19" ht="12.75" customHeight="1" x14ac:dyDescent="0.2">
      <c r="F53" s="193"/>
      <c r="G53" s="193"/>
      <c r="H53" s="193"/>
      <c r="I53" s="110"/>
      <c r="O53" s="110"/>
      <c r="S53" s="110"/>
    </row>
    <row r="54" spans="2:19" ht="12.75" customHeight="1" x14ac:dyDescent="0.2">
      <c r="F54" s="193"/>
      <c r="G54" s="193"/>
      <c r="H54" s="193"/>
      <c r="I54" s="110"/>
      <c r="O54" s="110"/>
      <c r="S54" s="110"/>
    </row>
    <row r="55" spans="2:19" ht="12.75" customHeight="1" x14ac:dyDescent="0.2">
      <c r="F55" s="193"/>
      <c r="G55" s="193"/>
      <c r="H55" s="193"/>
      <c r="I55" s="110"/>
      <c r="O55" s="110"/>
      <c r="S55" s="110"/>
    </row>
    <row r="56" spans="2:19" ht="12.75" customHeight="1" x14ac:dyDescent="0.2">
      <c r="F56" s="193"/>
      <c r="G56" s="193"/>
      <c r="H56" s="193"/>
      <c r="I56" s="110"/>
      <c r="O56" s="110"/>
      <c r="S56" s="110"/>
    </row>
    <row r="57" spans="2:19" ht="12.75" customHeight="1" x14ac:dyDescent="0.2">
      <c r="B57" s="83" t="s">
        <v>127</v>
      </c>
      <c r="F57" s="112"/>
      <c r="G57" s="112"/>
      <c r="H57" s="193"/>
      <c r="I57" s="110"/>
      <c r="O57" s="110"/>
      <c r="S57" s="110"/>
    </row>
    <row r="58" spans="2:19" ht="12.75" customHeight="1" x14ac:dyDescent="0.2">
      <c r="F58" s="193"/>
      <c r="G58" s="193"/>
      <c r="H58" s="193"/>
      <c r="I58" s="110"/>
      <c r="O58" s="110"/>
      <c r="S58" s="110"/>
    </row>
    <row r="59" spans="2:19" ht="12.75" customHeight="1" x14ac:dyDescent="0.2">
      <c r="F59" s="193"/>
      <c r="G59" s="193"/>
      <c r="H59" s="193"/>
      <c r="I59" s="110"/>
      <c r="O59" s="110"/>
      <c r="S59" s="110"/>
    </row>
    <row r="60" spans="2:19" ht="12.75" customHeight="1" x14ac:dyDescent="0.2">
      <c r="F60" s="193"/>
      <c r="G60" s="193"/>
      <c r="H60" s="193"/>
      <c r="I60" s="110"/>
      <c r="O60" s="110"/>
      <c r="S60" s="110"/>
    </row>
    <row r="61" spans="2:19" ht="12.75" customHeight="1" x14ac:dyDescent="0.2">
      <c r="F61" s="193"/>
      <c r="G61" s="193"/>
      <c r="H61" s="193"/>
      <c r="I61" s="110"/>
      <c r="O61" s="110"/>
      <c r="S61" s="110"/>
    </row>
    <row r="62" spans="2:19" ht="12.75" customHeight="1" x14ac:dyDescent="0.2">
      <c r="F62" s="193"/>
      <c r="G62" s="193"/>
      <c r="H62" s="193"/>
      <c r="I62" s="110"/>
      <c r="O62" s="110"/>
      <c r="S62" s="110"/>
    </row>
    <row r="63" spans="2:19" ht="12.75" customHeight="1" x14ac:dyDescent="0.2">
      <c r="F63" s="193"/>
      <c r="G63" s="193"/>
      <c r="H63" s="193"/>
      <c r="I63" s="110"/>
      <c r="O63" s="110"/>
      <c r="S63" s="110"/>
    </row>
    <row r="64" spans="2:19" ht="12.75" customHeight="1" x14ac:dyDescent="0.2">
      <c r="F64" s="193"/>
      <c r="G64" s="193"/>
      <c r="H64" s="193"/>
      <c r="I64" s="110"/>
      <c r="O64" s="110"/>
      <c r="S64" s="110"/>
    </row>
    <row r="65" spans="6:19" ht="12.75" customHeight="1" x14ac:dyDescent="0.2">
      <c r="F65" s="193"/>
      <c r="G65" s="193"/>
      <c r="H65" s="193"/>
      <c r="I65" s="110"/>
      <c r="O65" s="110"/>
      <c r="S65" s="110"/>
    </row>
  </sheetData>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2:X189"/>
  <sheetViews>
    <sheetView showGridLines="0" zoomScaleNormal="100" workbookViewId="0"/>
  </sheetViews>
  <sheetFormatPr defaultRowHeight="12.75" customHeight="1" x14ac:dyDescent="0.2"/>
  <cols>
    <col min="1" max="1" width="9.140625" style="183"/>
    <col min="2" max="6" width="9.140625" style="183" customWidth="1"/>
    <col min="7" max="8" width="9.140625" style="183"/>
    <col min="9" max="9" width="9.140625" style="186"/>
    <col min="10" max="10" width="9.140625" style="114" customWidth="1"/>
    <col min="11" max="16" width="9.140625" style="114"/>
    <col min="17" max="17" width="9.140625" style="186" customWidth="1"/>
    <col min="18" max="24" width="9.140625" style="186"/>
    <col min="25" max="16384" width="9.140625" style="183"/>
  </cols>
  <sheetData>
    <row r="2" spans="2:16" ht="12.75" customHeight="1" x14ac:dyDescent="0.2">
      <c r="K2" s="186"/>
      <c r="L2" s="186"/>
      <c r="M2" s="186"/>
      <c r="N2" s="186"/>
      <c r="O2" s="186"/>
      <c r="P2" s="186"/>
    </row>
    <row r="3" spans="2:16" ht="12.75" customHeight="1" x14ac:dyDescent="0.2">
      <c r="B3" s="113" t="s">
        <v>355</v>
      </c>
      <c r="K3" s="114" t="s">
        <v>500</v>
      </c>
      <c r="L3" s="114" t="s">
        <v>290</v>
      </c>
      <c r="M3" s="114" t="s">
        <v>216</v>
      </c>
      <c r="N3" s="114" t="s">
        <v>291</v>
      </c>
      <c r="O3" s="115" t="s">
        <v>501</v>
      </c>
      <c r="P3" s="115" t="s">
        <v>502</v>
      </c>
    </row>
    <row r="4" spans="2:16" ht="12.75" customHeight="1" x14ac:dyDescent="0.2">
      <c r="B4" s="113" t="s">
        <v>303</v>
      </c>
      <c r="K4" s="115" t="s">
        <v>285</v>
      </c>
      <c r="L4" s="115" t="s">
        <v>286</v>
      </c>
      <c r="M4" s="115" t="s">
        <v>217</v>
      </c>
      <c r="N4" s="115" t="s">
        <v>287</v>
      </c>
      <c r="O4" s="115" t="s">
        <v>288</v>
      </c>
      <c r="P4" s="115" t="s">
        <v>289</v>
      </c>
    </row>
    <row r="5" spans="2:16" ht="12.75" customHeight="1" x14ac:dyDescent="0.2">
      <c r="B5" s="116" t="s">
        <v>642</v>
      </c>
      <c r="J5" s="117">
        <v>38017</v>
      </c>
      <c r="K5" s="153">
        <v>13.750369936100038</v>
      </c>
      <c r="L5" s="153">
        <v>4.5917587033304823</v>
      </c>
      <c r="M5" s="153">
        <v>3.2836345083255196</v>
      </c>
      <c r="N5" s="153">
        <v>4.6789481184449242</v>
      </c>
      <c r="O5" s="153">
        <v>0.78162046299825083</v>
      </c>
      <c r="P5" s="153">
        <v>2</v>
      </c>
    </row>
    <row r="6" spans="2:16" ht="12.75" customHeight="1" x14ac:dyDescent="0.2">
      <c r="J6" s="117">
        <v>38046</v>
      </c>
      <c r="K6" s="153">
        <v>14.220887073938677</v>
      </c>
      <c r="L6" s="153">
        <v>4.6756560477337414</v>
      </c>
      <c r="M6" s="153">
        <v>2.9449787144619597</v>
      </c>
      <c r="N6" s="153">
        <v>4.5289380105064474</v>
      </c>
      <c r="O6" s="153">
        <v>0.74106011369774927</v>
      </c>
      <c r="P6" s="153">
        <v>2</v>
      </c>
    </row>
    <row r="7" spans="2:16" ht="12.75" customHeight="1" x14ac:dyDescent="0.2">
      <c r="J7" s="117">
        <v>38077</v>
      </c>
      <c r="K7" s="153">
        <v>14.241073508705838</v>
      </c>
      <c r="L7" s="153">
        <v>4.5328128066174296</v>
      </c>
      <c r="M7" s="153">
        <v>3.1402035469989116</v>
      </c>
      <c r="N7" s="153">
        <v>4.6140245589352489</v>
      </c>
      <c r="O7" s="153">
        <v>0.78501364231316006</v>
      </c>
      <c r="P7" s="153">
        <v>2</v>
      </c>
    </row>
    <row r="8" spans="2:16" ht="12.75" customHeight="1" x14ac:dyDescent="0.2">
      <c r="J8" s="117">
        <v>38107</v>
      </c>
      <c r="K8" s="153">
        <v>13.712934299954734</v>
      </c>
      <c r="L8" s="153">
        <v>4.4547942988881051</v>
      </c>
      <c r="M8" s="153">
        <v>3.2708288723878471</v>
      </c>
      <c r="N8" s="153">
        <v>4.6252235159184574</v>
      </c>
      <c r="O8" s="153">
        <v>0.78268580461554937</v>
      </c>
      <c r="P8" s="153">
        <v>2</v>
      </c>
    </row>
    <row r="9" spans="2:16" ht="12.75" customHeight="1" x14ac:dyDescent="0.2">
      <c r="J9" s="117">
        <v>38138</v>
      </c>
      <c r="K9" s="153">
        <v>13.888974837501431</v>
      </c>
      <c r="L9" s="153">
        <v>4.2754871346311507</v>
      </c>
      <c r="M9" s="153">
        <v>3.264983239861821</v>
      </c>
      <c r="N9" s="153">
        <v>4.5928807408616272</v>
      </c>
      <c r="O9" s="153">
        <v>0.80382777293105234</v>
      </c>
      <c r="P9" s="153">
        <v>2</v>
      </c>
    </row>
    <row r="10" spans="2:16" ht="12.75" customHeight="1" x14ac:dyDescent="0.2">
      <c r="J10" s="117">
        <v>38168</v>
      </c>
      <c r="K10" s="153">
        <v>14.063933968501335</v>
      </c>
      <c r="L10" s="153">
        <v>4.1285919732119458</v>
      </c>
      <c r="M10" s="153">
        <v>3.2223655991859559</v>
      </c>
      <c r="N10" s="153">
        <v>4.5510254608143415</v>
      </c>
      <c r="O10" s="153">
        <v>0.88211919821805007</v>
      </c>
      <c r="P10" s="153">
        <v>2.25</v>
      </c>
    </row>
    <row r="11" spans="2:16" ht="12.75" customHeight="1" x14ac:dyDescent="0.2">
      <c r="J11" s="117">
        <v>38199</v>
      </c>
      <c r="K11" s="153">
        <v>14.028275586953811</v>
      </c>
      <c r="L11" s="153">
        <v>4.3037150450978201</v>
      </c>
      <c r="M11" s="153">
        <v>3.4196874881791395</v>
      </c>
      <c r="N11" s="153">
        <v>4.7239906836544918</v>
      </c>
      <c r="O11" s="153">
        <v>0.86945830475405739</v>
      </c>
      <c r="P11" s="153">
        <v>2.25</v>
      </c>
    </row>
    <row r="12" spans="2:16" ht="12.75" customHeight="1" x14ac:dyDescent="0.2">
      <c r="J12" s="117">
        <v>38230</v>
      </c>
      <c r="K12" s="153">
        <v>14.347603461182882</v>
      </c>
      <c r="L12" s="153">
        <v>4.2869929032782572</v>
      </c>
      <c r="M12" s="153">
        <v>3.6347887044312506</v>
      </c>
      <c r="N12" s="153">
        <v>4.8750980561732451</v>
      </c>
      <c r="O12" s="153">
        <v>0.88035560758318865</v>
      </c>
      <c r="P12" s="153">
        <v>2.5</v>
      </c>
    </row>
    <row r="13" spans="2:16" ht="12.75" customHeight="1" x14ac:dyDescent="0.2">
      <c r="J13" s="117">
        <v>38260</v>
      </c>
      <c r="K13" s="153">
        <v>13.631995409807795</v>
      </c>
      <c r="L13" s="153">
        <v>4.4259447152591571</v>
      </c>
      <c r="M13" s="153">
        <v>3.6109143816888367</v>
      </c>
      <c r="N13" s="153">
        <v>4.8241569364757613</v>
      </c>
      <c r="O13" s="153">
        <v>0.88662960704880656</v>
      </c>
      <c r="P13" s="153">
        <v>2.5</v>
      </c>
    </row>
    <row r="14" spans="2:16" ht="12.75" customHeight="1" x14ac:dyDescent="0.2">
      <c r="J14" s="117">
        <v>38291</v>
      </c>
      <c r="K14" s="153">
        <v>13.439486074338351</v>
      </c>
      <c r="L14" s="153">
        <v>4.3440983774798898</v>
      </c>
      <c r="M14" s="153">
        <v>3.5995736746146414</v>
      </c>
      <c r="N14" s="153">
        <v>4.7805859382813605</v>
      </c>
      <c r="O14" s="153">
        <v>0.92717491517317852</v>
      </c>
      <c r="P14" s="153">
        <v>2.5</v>
      </c>
    </row>
    <row r="15" spans="2:16" ht="12.75" customHeight="1" x14ac:dyDescent="0.2">
      <c r="J15" s="117">
        <v>38321</v>
      </c>
      <c r="K15" s="153">
        <v>12.973965199065713</v>
      </c>
      <c r="L15" s="153">
        <v>4.3628073093288853</v>
      </c>
      <c r="M15" s="153">
        <v>3.573962332002492</v>
      </c>
      <c r="N15" s="153">
        <v>4.738189315184858</v>
      </c>
      <c r="O15" s="153">
        <v>0.92959138866973412</v>
      </c>
      <c r="P15" s="153">
        <v>2.5</v>
      </c>
    </row>
    <row r="16" spans="2:16" ht="12.75" customHeight="1" x14ac:dyDescent="0.2">
      <c r="J16" s="117">
        <v>38352</v>
      </c>
      <c r="K16" s="153">
        <v>13.499071291468416</v>
      </c>
      <c r="L16" s="153">
        <v>4.2539365295412894</v>
      </c>
      <c r="M16" s="153">
        <v>3.5155008439241398</v>
      </c>
      <c r="N16" s="153">
        <v>4.7973654064966658</v>
      </c>
      <c r="O16" s="153">
        <v>0.91970153536527555</v>
      </c>
      <c r="P16" s="153">
        <v>2.5</v>
      </c>
    </row>
    <row r="17" spans="2:16" ht="12.75" customHeight="1" x14ac:dyDescent="0.2">
      <c r="J17" s="117">
        <v>38383</v>
      </c>
      <c r="K17" s="153">
        <v>13.808519547202366</v>
      </c>
      <c r="L17" s="153">
        <v>4.1094540964741375</v>
      </c>
      <c r="M17" s="153">
        <v>3.5606099396852615</v>
      </c>
      <c r="N17" s="153">
        <v>4.7900184398417389</v>
      </c>
      <c r="O17" s="153">
        <v>0.88759561733757142</v>
      </c>
      <c r="P17" s="153">
        <v>2.25</v>
      </c>
    </row>
    <row r="18" spans="2:16" ht="12.75" customHeight="1" x14ac:dyDescent="0.2">
      <c r="J18" s="117">
        <v>38411</v>
      </c>
      <c r="K18" s="153">
        <v>12.876150043239779</v>
      </c>
      <c r="L18" s="153">
        <v>4.0742736935976929</v>
      </c>
      <c r="M18" s="153">
        <v>3.4553006590968316</v>
      </c>
      <c r="N18" s="153">
        <v>4.6040659248698441</v>
      </c>
      <c r="O18" s="153">
        <v>0.84809496482884228</v>
      </c>
      <c r="P18" s="153">
        <v>2.25</v>
      </c>
    </row>
    <row r="19" spans="2:16" ht="12.75" customHeight="1" x14ac:dyDescent="0.2">
      <c r="J19" s="117">
        <v>38442</v>
      </c>
      <c r="K19" s="153">
        <v>12.23168768221281</v>
      </c>
      <c r="L19" s="153">
        <v>3.8419458854854507</v>
      </c>
      <c r="M19" s="153">
        <v>3.2926535498283269</v>
      </c>
      <c r="N19" s="153">
        <v>4.3828916479576634</v>
      </c>
      <c r="O19" s="153">
        <v>0.83567810031495815</v>
      </c>
      <c r="P19" s="153">
        <v>2.25</v>
      </c>
    </row>
    <row r="20" spans="2:16" ht="12.75" customHeight="1" x14ac:dyDescent="0.2">
      <c r="J20" s="117">
        <v>38472</v>
      </c>
      <c r="K20" s="153">
        <v>11.142187683377186</v>
      </c>
      <c r="L20" s="153">
        <v>3.7745416671748933</v>
      </c>
      <c r="M20" s="153">
        <v>3.464344093547095</v>
      </c>
      <c r="N20" s="153">
        <v>4.3620946937564744</v>
      </c>
      <c r="O20" s="153">
        <v>0.76147365893672769</v>
      </c>
      <c r="P20" s="153">
        <v>1.75</v>
      </c>
    </row>
    <row r="21" spans="2:16" ht="12.75" customHeight="1" x14ac:dyDescent="0.2">
      <c r="J21" s="117">
        <v>38503</v>
      </c>
      <c r="K21" s="153">
        <v>10.546970457495128</v>
      </c>
      <c r="L21" s="153">
        <v>3.8075609591831352</v>
      </c>
      <c r="M21" s="153">
        <v>3.3066757992771492</v>
      </c>
      <c r="N21" s="153">
        <v>4.2399076732903298</v>
      </c>
      <c r="O21" s="153">
        <v>0.68339489409983489</v>
      </c>
      <c r="P21" s="153">
        <v>1.75</v>
      </c>
    </row>
    <row r="22" spans="2:16" ht="12.75" customHeight="1" x14ac:dyDescent="0.2">
      <c r="J22" s="117">
        <v>38533</v>
      </c>
      <c r="K22" s="153">
        <v>12.895628559990865</v>
      </c>
      <c r="L22" s="153">
        <v>3.7516409402472624</v>
      </c>
      <c r="M22" s="153">
        <v>3.0717911088739824</v>
      </c>
      <c r="N22" s="153">
        <v>4.3226523497726923</v>
      </c>
      <c r="O22" s="153">
        <v>0.68515667348212261</v>
      </c>
      <c r="P22" s="153">
        <v>1.75</v>
      </c>
    </row>
    <row r="23" spans="2:16" ht="12.75" customHeight="1" x14ac:dyDescent="0.2">
      <c r="J23" s="117">
        <v>38564</v>
      </c>
      <c r="K23" s="153">
        <v>12.781585252357463</v>
      </c>
      <c r="L23" s="153">
        <v>3.7517737458218985</v>
      </c>
      <c r="M23" s="153">
        <v>3.0363206848011819</v>
      </c>
      <c r="N23" s="153">
        <v>4.2967202091087371</v>
      </c>
      <c r="O23" s="153">
        <v>0.65437589791656681</v>
      </c>
      <c r="P23" s="153">
        <v>1.75</v>
      </c>
    </row>
    <row r="24" spans="2:16" ht="12.75" customHeight="1" x14ac:dyDescent="0.2">
      <c r="J24" s="117">
        <v>38595</v>
      </c>
      <c r="K24" s="153">
        <v>12.446319987571387</v>
      </c>
      <c r="L24" s="153">
        <v>3.6950853031093818</v>
      </c>
      <c r="M24" s="153">
        <v>2.9597679114839464</v>
      </c>
      <c r="N24" s="153">
        <v>4.2040127244258771</v>
      </c>
      <c r="O24" s="153">
        <v>0.65634099521151668</v>
      </c>
      <c r="P24" s="153">
        <v>1.75</v>
      </c>
    </row>
    <row r="25" spans="2:16" ht="12.75" customHeight="1" x14ac:dyDescent="0.2">
      <c r="J25" s="117">
        <v>38625</v>
      </c>
      <c r="K25" s="153">
        <v>12.776878684894118</v>
      </c>
      <c r="L25" s="153">
        <v>3.6465291091540619</v>
      </c>
      <c r="M25" s="153">
        <v>2.9536795881361022</v>
      </c>
      <c r="N25" s="153">
        <v>4.2206034321918411</v>
      </c>
      <c r="O25" s="153">
        <v>0.65457702806932516</v>
      </c>
      <c r="P25" s="153">
        <v>1.75</v>
      </c>
    </row>
    <row r="26" spans="2:16" ht="12.75" customHeight="1" x14ac:dyDescent="0.2">
      <c r="J26" s="117">
        <v>38656</v>
      </c>
      <c r="K26" s="153">
        <v>12.360753422531838</v>
      </c>
      <c r="L26" s="153">
        <v>3.6032887964723348</v>
      </c>
      <c r="M26" s="153">
        <v>3.0354448603698683</v>
      </c>
      <c r="N26" s="153">
        <v>4.2075349903779813</v>
      </c>
      <c r="O26" s="153">
        <v>0.67828947143777318</v>
      </c>
      <c r="P26" s="153">
        <v>2</v>
      </c>
    </row>
    <row r="27" spans="2:16" ht="12.75" customHeight="1" x14ac:dyDescent="0.2">
      <c r="J27" s="117">
        <v>38686</v>
      </c>
      <c r="K27" s="153">
        <v>11.919495190794889</v>
      </c>
      <c r="L27" s="153">
        <v>3.5098782274671043</v>
      </c>
      <c r="M27" s="153">
        <v>3.089335765661045</v>
      </c>
      <c r="N27" s="153">
        <v>4.1739843404910513</v>
      </c>
      <c r="O27" s="153">
        <v>0.77856491513073145</v>
      </c>
      <c r="P27" s="153">
        <v>2</v>
      </c>
    </row>
    <row r="28" spans="2:16" ht="12.75" customHeight="1" x14ac:dyDescent="0.2">
      <c r="B28" s="118" t="s">
        <v>7</v>
      </c>
      <c r="C28" s="118"/>
      <c r="D28" s="118"/>
      <c r="E28" s="118"/>
      <c r="F28" s="118"/>
      <c r="J28" s="117">
        <v>38717</v>
      </c>
      <c r="K28" s="153">
        <v>11.776503532007986</v>
      </c>
      <c r="L28" s="153">
        <v>3.710624436167862</v>
      </c>
      <c r="M28" s="153">
        <v>3.1678333429277643</v>
      </c>
      <c r="N28" s="153">
        <v>4.3158787367320661</v>
      </c>
      <c r="O28" s="153">
        <v>0.74126658639331477</v>
      </c>
      <c r="P28" s="153">
        <v>2</v>
      </c>
    </row>
    <row r="29" spans="2:16" ht="12.75" customHeight="1" x14ac:dyDescent="0.2">
      <c r="B29" s="356" t="s">
        <v>292</v>
      </c>
      <c r="C29" s="356"/>
      <c r="D29" s="356"/>
      <c r="E29" s="356"/>
      <c r="F29" s="356"/>
      <c r="G29" s="356"/>
      <c r="H29" s="194"/>
      <c r="J29" s="117">
        <v>38748</v>
      </c>
      <c r="K29" s="153">
        <v>12.154058607165455</v>
      </c>
      <c r="L29" s="153">
        <v>3.7434715736394191</v>
      </c>
      <c r="M29" s="153">
        <v>3.1195548349147977</v>
      </c>
      <c r="N29" s="153">
        <v>4.3288122833614429</v>
      </c>
      <c r="O29" s="153">
        <v>0.76795796148512996</v>
      </c>
      <c r="P29" s="153">
        <v>2</v>
      </c>
    </row>
    <row r="30" spans="2:16" ht="12.75" customHeight="1" x14ac:dyDescent="0.2">
      <c r="B30" s="356"/>
      <c r="C30" s="356"/>
      <c r="D30" s="356"/>
      <c r="E30" s="356"/>
      <c r="F30" s="356"/>
      <c r="G30" s="356"/>
      <c r="J30" s="117">
        <v>38776</v>
      </c>
      <c r="K30" s="153">
        <v>12.096107215298842</v>
      </c>
      <c r="L30" s="153">
        <v>3.7976978243748438</v>
      </c>
      <c r="M30" s="153">
        <v>3.2074250066961616</v>
      </c>
      <c r="N30" s="153">
        <v>4.3736026286638339</v>
      </c>
      <c r="O30" s="153">
        <v>0.70813091337971334</v>
      </c>
      <c r="P30" s="153">
        <v>2</v>
      </c>
    </row>
    <row r="31" spans="2:16" ht="12.75" customHeight="1" x14ac:dyDescent="0.2">
      <c r="B31" s="356"/>
      <c r="C31" s="356"/>
      <c r="D31" s="356"/>
      <c r="E31" s="356"/>
      <c r="F31" s="356"/>
      <c r="G31" s="356"/>
      <c r="J31" s="117">
        <v>38807</v>
      </c>
      <c r="K31" s="153">
        <v>11.781166574565397</v>
      </c>
      <c r="L31" s="153">
        <v>3.712614798894756</v>
      </c>
      <c r="M31" s="153">
        <v>3.1651877115568112</v>
      </c>
      <c r="N31" s="153">
        <v>4.3025197226037362</v>
      </c>
      <c r="O31" s="153">
        <v>0.77686798228787957</v>
      </c>
      <c r="P31" s="153">
        <v>2</v>
      </c>
    </row>
    <row r="32" spans="2:16" ht="12.75" customHeight="1" x14ac:dyDescent="0.2">
      <c r="J32" s="117">
        <v>38837</v>
      </c>
      <c r="K32" s="153">
        <v>11.844879231026965</v>
      </c>
      <c r="L32" s="153">
        <v>3.7516179835048389</v>
      </c>
      <c r="M32" s="153">
        <v>3.1697280964611094</v>
      </c>
      <c r="N32" s="153">
        <v>4.3184018165751104</v>
      </c>
      <c r="O32" s="153">
        <v>0.76997427138891716</v>
      </c>
      <c r="P32" s="153">
        <v>2</v>
      </c>
    </row>
    <row r="33" spans="1:16" ht="12.75" customHeight="1" x14ac:dyDescent="0.2">
      <c r="A33" s="195"/>
      <c r="B33" s="195"/>
      <c r="C33" s="195"/>
      <c r="D33" s="195"/>
      <c r="E33" s="195"/>
      <c r="F33" s="195"/>
      <c r="G33" s="195"/>
      <c r="H33" s="195"/>
      <c r="J33" s="117">
        <v>38868</v>
      </c>
      <c r="K33" s="153">
        <v>11.630937738311658</v>
      </c>
      <c r="L33" s="153">
        <v>3.625392188235617</v>
      </c>
      <c r="M33" s="153">
        <v>3.2022882419205487</v>
      </c>
      <c r="N33" s="153">
        <v>4.2713360825967239</v>
      </c>
      <c r="O33" s="153">
        <v>0.7989404642814868</v>
      </c>
      <c r="P33" s="153">
        <v>2</v>
      </c>
    </row>
    <row r="34" spans="1:16" ht="12.75" customHeight="1" x14ac:dyDescent="0.2">
      <c r="A34" s="195"/>
      <c r="B34" s="119"/>
      <c r="C34" s="156"/>
      <c r="D34" s="217"/>
      <c r="E34" s="217"/>
      <c r="F34" s="217"/>
      <c r="G34" s="195"/>
      <c r="H34" s="195"/>
      <c r="J34" s="117">
        <v>38898</v>
      </c>
      <c r="K34" s="153">
        <v>11.820792016392375</v>
      </c>
      <c r="L34" s="153">
        <v>3.5629692615279072</v>
      </c>
      <c r="M34" s="153">
        <v>3.2640496282889067</v>
      </c>
      <c r="N34" s="153">
        <v>4.3004967275227663</v>
      </c>
      <c r="O34" s="153">
        <v>0.76459313128385853</v>
      </c>
      <c r="P34" s="153">
        <v>2</v>
      </c>
    </row>
    <row r="35" spans="1:16" ht="12.75" customHeight="1" x14ac:dyDescent="0.2">
      <c r="A35" s="195"/>
      <c r="B35" s="113" t="s">
        <v>504</v>
      </c>
      <c r="C35" s="156"/>
      <c r="D35" s="217"/>
      <c r="E35" s="217"/>
      <c r="F35" s="217"/>
      <c r="G35" s="195"/>
      <c r="H35" s="195"/>
      <c r="J35" s="117">
        <v>38929</v>
      </c>
      <c r="K35" s="153">
        <v>11.976895922668612</v>
      </c>
      <c r="L35" s="153">
        <v>3.6703009029651152</v>
      </c>
      <c r="M35" s="153">
        <v>3.3266794013494589</v>
      </c>
      <c r="N35" s="153">
        <v>4.3846838184907018</v>
      </c>
      <c r="O35" s="153">
        <v>0.72835250332084378</v>
      </c>
      <c r="P35" s="153">
        <v>2.25</v>
      </c>
    </row>
    <row r="36" spans="1:16" ht="12.75" customHeight="1" x14ac:dyDescent="0.2">
      <c r="A36" s="195"/>
      <c r="B36" s="113" t="s">
        <v>505</v>
      </c>
      <c r="C36" s="121"/>
      <c r="D36" s="121"/>
      <c r="E36" s="121"/>
      <c r="F36" s="121"/>
      <c r="G36" s="195"/>
      <c r="H36" s="195"/>
      <c r="J36" s="117">
        <v>38960</v>
      </c>
      <c r="K36" s="153">
        <v>11.581698917311474</v>
      </c>
      <c r="L36" s="153">
        <v>3.6361408163199465</v>
      </c>
      <c r="M36" s="153">
        <v>3.2936662851304965</v>
      </c>
      <c r="N36" s="153">
        <v>4.3145485586305661</v>
      </c>
      <c r="O36" s="153">
        <v>0.8342330897411121</v>
      </c>
      <c r="P36" s="153">
        <v>2.25</v>
      </c>
    </row>
    <row r="37" spans="1:16" ht="12.75" customHeight="1" x14ac:dyDescent="0.2">
      <c r="A37" s="195"/>
      <c r="B37" s="116" t="s">
        <v>506</v>
      </c>
      <c r="C37" s="121"/>
      <c r="D37" s="121"/>
      <c r="E37" s="121"/>
      <c r="F37" s="121"/>
      <c r="G37" s="195"/>
      <c r="H37" s="195"/>
      <c r="J37" s="117">
        <v>38990</v>
      </c>
      <c r="K37" s="153">
        <v>11.557758011231314</v>
      </c>
      <c r="L37" s="153">
        <v>3.6122618947678191</v>
      </c>
      <c r="M37" s="153">
        <v>3.3857874677876989</v>
      </c>
      <c r="N37" s="153">
        <v>4.349596573001751</v>
      </c>
      <c r="O37" s="153">
        <v>0.83884014369797644</v>
      </c>
      <c r="P37" s="153">
        <v>2.5</v>
      </c>
    </row>
    <row r="38" spans="1:16" ht="12.75" customHeight="1" x14ac:dyDescent="0.2">
      <c r="A38" s="195"/>
      <c r="B38" s="120"/>
      <c r="C38" s="121"/>
      <c r="D38" s="121"/>
      <c r="E38" s="121"/>
      <c r="F38" s="121"/>
      <c r="G38" s="195"/>
      <c r="H38" s="195"/>
      <c r="J38" s="117">
        <v>39021</v>
      </c>
      <c r="K38" s="153">
        <v>11.848873379170456</v>
      </c>
      <c r="L38" s="153">
        <v>3.6813686128276526</v>
      </c>
      <c r="M38" s="153">
        <v>3.4684488311824095</v>
      </c>
      <c r="N38" s="153">
        <v>4.4502639664321979</v>
      </c>
      <c r="O38" s="153">
        <v>0.86352034360195074</v>
      </c>
      <c r="P38" s="153">
        <v>2.5</v>
      </c>
    </row>
    <row r="39" spans="1:16" ht="12.75" customHeight="1" x14ac:dyDescent="0.2">
      <c r="A39" s="195"/>
      <c r="B39" s="120"/>
      <c r="C39" s="121"/>
      <c r="D39" s="121"/>
      <c r="E39" s="121"/>
      <c r="F39" s="121"/>
      <c r="G39" s="195"/>
      <c r="H39" s="195"/>
      <c r="J39" s="117">
        <v>39051</v>
      </c>
      <c r="K39" s="153">
        <v>11.952899475149399</v>
      </c>
      <c r="L39" s="153">
        <v>3.7127127431368931</v>
      </c>
      <c r="M39" s="153">
        <v>3.4388170824306208</v>
      </c>
      <c r="N39" s="153">
        <v>4.4545544475850676</v>
      </c>
      <c r="O39" s="153">
        <v>0.8612458109832738</v>
      </c>
      <c r="P39" s="153">
        <v>2.5</v>
      </c>
    </row>
    <row r="40" spans="1:16" ht="12.75" customHeight="1" x14ac:dyDescent="0.2">
      <c r="A40" s="195"/>
      <c r="B40" s="122"/>
      <c r="C40" s="123"/>
      <c r="D40" s="123"/>
      <c r="E40" s="123"/>
      <c r="F40" s="123"/>
      <c r="G40" s="195"/>
      <c r="H40" s="195"/>
      <c r="J40" s="117">
        <v>39082</v>
      </c>
      <c r="K40" s="153">
        <v>11.99448218372361</v>
      </c>
      <c r="L40" s="153">
        <v>3.7150010148577901</v>
      </c>
      <c r="M40" s="153">
        <v>3.2903977252051093</v>
      </c>
      <c r="N40" s="153">
        <v>4.4050252880390106</v>
      </c>
      <c r="O40" s="153">
        <v>0.86983757243908089</v>
      </c>
      <c r="P40" s="153">
        <v>2.5</v>
      </c>
    </row>
    <row r="41" spans="1:16" ht="12.75" customHeight="1" x14ac:dyDescent="0.2">
      <c r="A41" s="195"/>
      <c r="B41" s="195"/>
      <c r="C41" s="195"/>
      <c r="D41" s="195"/>
      <c r="E41" s="195"/>
      <c r="F41" s="195"/>
      <c r="G41" s="195"/>
      <c r="H41" s="195"/>
      <c r="J41" s="117">
        <v>39113</v>
      </c>
      <c r="K41" s="153">
        <v>12.150029756267447</v>
      </c>
      <c r="L41" s="153">
        <v>3.6713661498280246</v>
      </c>
      <c r="M41" s="153">
        <v>3.5037117345641162</v>
      </c>
      <c r="N41" s="153">
        <v>4.5129693335675229</v>
      </c>
      <c r="O41" s="153">
        <v>0.90370662410974933</v>
      </c>
      <c r="P41" s="153">
        <v>2.5</v>
      </c>
    </row>
    <row r="42" spans="1:16" ht="12.75" customHeight="1" x14ac:dyDescent="0.2">
      <c r="A42" s="195"/>
      <c r="B42" s="195"/>
      <c r="C42" s="195"/>
      <c r="D42" s="195"/>
      <c r="E42" s="195"/>
      <c r="F42" s="195"/>
      <c r="G42" s="195"/>
      <c r="H42" s="195"/>
      <c r="J42" s="117">
        <v>39141</v>
      </c>
      <c r="K42" s="153">
        <v>11.258883844669613</v>
      </c>
      <c r="L42" s="153">
        <v>3.7314547605808546</v>
      </c>
      <c r="M42" s="153">
        <v>3.4555452240744664</v>
      </c>
      <c r="N42" s="153">
        <v>4.4154015938308664</v>
      </c>
      <c r="O42" s="153">
        <v>0.88219717690370714</v>
      </c>
      <c r="P42" s="153">
        <v>2.5</v>
      </c>
    </row>
    <row r="43" spans="1:16" ht="12.75" customHeight="1" x14ac:dyDescent="0.2">
      <c r="A43" s="195"/>
      <c r="B43" s="195"/>
      <c r="C43" s="195"/>
      <c r="D43" s="195"/>
      <c r="E43" s="195"/>
      <c r="F43" s="195"/>
      <c r="G43" s="195"/>
      <c r="H43" s="195"/>
      <c r="J43" s="117">
        <v>39172</v>
      </c>
      <c r="K43" s="153">
        <v>11.041277051526388</v>
      </c>
      <c r="L43" s="153">
        <v>3.6070005129386415</v>
      </c>
      <c r="M43" s="153">
        <v>3.519019787882455</v>
      </c>
      <c r="N43" s="153">
        <v>4.3797550185337109</v>
      </c>
      <c r="O43" s="153">
        <v>0.90889650717261405</v>
      </c>
      <c r="P43" s="153">
        <v>2.5</v>
      </c>
    </row>
    <row r="44" spans="1:16" ht="12.75" customHeight="1" x14ac:dyDescent="0.2">
      <c r="B44" s="195"/>
      <c r="C44" s="195"/>
      <c r="D44" s="195"/>
      <c r="E44" s="195"/>
      <c r="F44" s="195"/>
      <c r="G44" s="195"/>
      <c r="J44" s="117">
        <v>39202</v>
      </c>
      <c r="K44" s="153">
        <v>10.710757202194284</v>
      </c>
      <c r="L44" s="153">
        <v>3.5894439881387745</v>
      </c>
      <c r="M44" s="153">
        <v>3.4915215048442327</v>
      </c>
      <c r="N44" s="153">
        <v>4.3206046703824121</v>
      </c>
      <c r="O44" s="153">
        <v>0.91571092301113999</v>
      </c>
      <c r="P44" s="153">
        <v>2.5</v>
      </c>
    </row>
    <row r="45" spans="1:16" ht="12.75" customHeight="1" x14ac:dyDescent="0.2">
      <c r="B45" s="195"/>
      <c r="C45" s="195"/>
      <c r="D45" s="195"/>
      <c r="E45" s="195"/>
      <c r="F45" s="195"/>
      <c r="G45" s="195"/>
      <c r="J45" s="117">
        <v>39233</v>
      </c>
      <c r="K45" s="153">
        <v>10.964136619471207</v>
      </c>
      <c r="L45" s="153">
        <v>3.6597410612270949</v>
      </c>
      <c r="M45" s="153">
        <v>3.4678702149856768</v>
      </c>
      <c r="N45" s="153">
        <v>4.3714224861008129</v>
      </c>
      <c r="O45" s="153">
        <v>0.84343733203528548</v>
      </c>
      <c r="P45" s="153">
        <v>2.5</v>
      </c>
    </row>
    <row r="46" spans="1:16" ht="12.75" customHeight="1" x14ac:dyDescent="0.2">
      <c r="B46" s="124"/>
      <c r="C46" s="195"/>
      <c r="D46" s="195"/>
      <c r="E46" s="195"/>
      <c r="F46" s="195"/>
      <c r="G46" s="195"/>
      <c r="J46" s="117">
        <v>39263</v>
      </c>
      <c r="K46" s="153">
        <v>11.018570879489467</v>
      </c>
      <c r="L46" s="153">
        <v>3.6476735811111727</v>
      </c>
      <c r="M46" s="153">
        <v>3.7004044890031054</v>
      </c>
      <c r="N46" s="153">
        <v>4.4917625512959507</v>
      </c>
      <c r="O46" s="153">
        <v>0.97934919072569038</v>
      </c>
      <c r="P46" s="153">
        <v>2.75</v>
      </c>
    </row>
    <row r="47" spans="1:16" ht="12.75" customHeight="1" x14ac:dyDescent="0.2">
      <c r="B47" s="125"/>
      <c r="C47" s="195"/>
      <c r="D47" s="195"/>
      <c r="E47" s="195"/>
      <c r="F47" s="195"/>
      <c r="G47" s="195"/>
      <c r="J47" s="117">
        <v>39294</v>
      </c>
      <c r="K47" s="153">
        <v>11.228215532085068</v>
      </c>
      <c r="L47" s="153">
        <v>3.8549158634679515</v>
      </c>
      <c r="M47" s="153">
        <v>3.8078394503141801</v>
      </c>
      <c r="N47" s="153">
        <v>4.6436078629752435</v>
      </c>
      <c r="O47" s="153">
        <v>0.93988320180005913</v>
      </c>
      <c r="P47" s="153">
        <v>3</v>
      </c>
    </row>
    <row r="48" spans="1:16" ht="12.75" customHeight="1" x14ac:dyDescent="0.2">
      <c r="B48" s="195"/>
      <c r="C48" s="195"/>
      <c r="D48" s="195"/>
      <c r="E48" s="195"/>
      <c r="F48" s="195"/>
      <c r="G48" s="195"/>
      <c r="J48" s="117">
        <v>39325</v>
      </c>
      <c r="K48" s="153">
        <v>11.499169324447049</v>
      </c>
      <c r="L48" s="153">
        <v>3.8697125714157496</v>
      </c>
      <c r="M48" s="153">
        <v>3.8738615455896572</v>
      </c>
      <c r="N48" s="153">
        <v>4.7131194467604374</v>
      </c>
      <c r="O48" s="153">
        <v>1.0311523490896941</v>
      </c>
      <c r="P48" s="153">
        <v>3.25</v>
      </c>
    </row>
    <row r="49" spans="2:16" ht="12.75" customHeight="1" x14ac:dyDescent="0.2">
      <c r="B49" s="195"/>
      <c r="C49" s="195"/>
      <c r="D49" s="195"/>
      <c r="E49" s="195"/>
      <c r="F49" s="195"/>
      <c r="G49" s="195"/>
      <c r="J49" s="117">
        <v>39355</v>
      </c>
      <c r="K49" s="153">
        <v>11.417076253099662</v>
      </c>
      <c r="L49" s="153">
        <v>3.9882572295742857</v>
      </c>
      <c r="M49" s="153">
        <v>3.9613413114805622</v>
      </c>
      <c r="N49" s="153">
        <v>4.7832582703586741</v>
      </c>
      <c r="O49" s="153">
        <v>1.030199911197581</v>
      </c>
      <c r="P49" s="153">
        <v>3.25</v>
      </c>
    </row>
    <row r="50" spans="2:16" ht="12.75" customHeight="1" x14ac:dyDescent="0.2">
      <c r="B50" s="195"/>
      <c r="C50" s="195"/>
      <c r="D50" s="195"/>
      <c r="E50" s="195"/>
      <c r="F50" s="195"/>
      <c r="G50" s="195"/>
      <c r="J50" s="117">
        <v>39386</v>
      </c>
      <c r="K50" s="153">
        <v>11.537468831684379</v>
      </c>
      <c r="L50" s="153">
        <v>3.995097659513978</v>
      </c>
      <c r="M50" s="153">
        <v>3.9452755269881248</v>
      </c>
      <c r="N50" s="153">
        <v>4.7879939032531338</v>
      </c>
      <c r="O50" s="153">
        <v>1.1129226780028132</v>
      </c>
      <c r="P50" s="153">
        <v>3.25</v>
      </c>
    </row>
    <row r="51" spans="2:16" ht="12.75" customHeight="1" x14ac:dyDescent="0.2">
      <c r="B51" s="195"/>
      <c r="C51" s="195"/>
      <c r="D51" s="195"/>
      <c r="E51" s="195"/>
      <c r="F51" s="195"/>
      <c r="G51" s="195"/>
      <c r="J51" s="117">
        <v>39416</v>
      </c>
      <c r="K51" s="153">
        <v>11.866513574297569</v>
      </c>
      <c r="L51" s="153">
        <v>4.0525575802534188</v>
      </c>
      <c r="M51" s="153">
        <v>3.9886095029120261</v>
      </c>
      <c r="N51" s="153">
        <v>4.8746817346564839</v>
      </c>
      <c r="O51" s="153">
        <v>1.1313335114060852</v>
      </c>
      <c r="P51" s="153">
        <v>3.5</v>
      </c>
    </row>
    <row r="52" spans="2:16" ht="12.75" customHeight="1" x14ac:dyDescent="0.2">
      <c r="B52" s="195"/>
      <c r="C52" s="195"/>
      <c r="D52" s="195"/>
      <c r="E52" s="195"/>
      <c r="F52" s="195"/>
      <c r="G52" s="195"/>
      <c r="J52" s="117">
        <v>39447</v>
      </c>
      <c r="K52" s="153">
        <v>11.789099327219425</v>
      </c>
      <c r="L52" s="153">
        <v>4.1261566150305695</v>
      </c>
      <c r="M52" s="153">
        <v>4.1214618277273063</v>
      </c>
      <c r="N52" s="153">
        <v>4.959454322815402</v>
      </c>
      <c r="O52" s="153">
        <v>1.1475729773925858</v>
      </c>
      <c r="P52" s="153">
        <v>3.5</v>
      </c>
    </row>
    <row r="53" spans="2:16" ht="12.75" customHeight="1" x14ac:dyDescent="0.2">
      <c r="B53" s="195"/>
      <c r="C53" s="195"/>
      <c r="D53" s="195"/>
      <c r="E53" s="195"/>
      <c r="F53" s="195"/>
      <c r="G53" s="195"/>
      <c r="J53" s="117">
        <v>39478</v>
      </c>
      <c r="K53" s="153">
        <v>12.141978673477825</v>
      </c>
      <c r="L53" s="153">
        <v>4.1640433945145121</v>
      </c>
      <c r="M53" s="153">
        <v>3.948227716569118</v>
      </c>
      <c r="N53" s="153">
        <v>4.9292812625790408</v>
      </c>
      <c r="O53" s="153">
        <v>1.1911917381054054</v>
      </c>
      <c r="P53" s="153">
        <v>3.5</v>
      </c>
    </row>
    <row r="54" spans="2:16" ht="12.75" customHeight="1" x14ac:dyDescent="0.2">
      <c r="B54" s="195"/>
      <c r="C54" s="195"/>
      <c r="D54" s="195"/>
      <c r="E54" s="195"/>
      <c r="F54" s="195"/>
      <c r="G54" s="195"/>
      <c r="J54" s="117">
        <v>39507</v>
      </c>
      <c r="K54" s="153">
        <v>11.812870323834733</v>
      </c>
      <c r="L54" s="153">
        <v>4.1100106188733792</v>
      </c>
      <c r="M54" s="153">
        <v>4.2606485508666356</v>
      </c>
      <c r="N54" s="153">
        <v>5.0254166274369565</v>
      </c>
      <c r="O54" s="153">
        <v>1.2097012246095309</v>
      </c>
      <c r="P54" s="153">
        <v>3.75</v>
      </c>
    </row>
    <row r="55" spans="2:16" ht="12.75" customHeight="1" x14ac:dyDescent="0.2">
      <c r="B55" s="195"/>
      <c r="C55" s="195"/>
      <c r="D55" s="195"/>
      <c r="E55" s="195"/>
      <c r="F55" s="195"/>
      <c r="G55" s="195"/>
      <c r="J55" s="117">
        <v>39538</v>
      </c>
      <c r="K55" s="153">
        <v>12.148232711146198</v>
      </c>
      <c r="L55" s="153">
        <v>4.1301607827083462</v>
      </c>
      <c r="M55" s="153">
        <v>4.1950810518073922</v>
      </c>
      <c r="N55" s="153">
        <v>5.0444372074242967</v>
      </c>
      <c r="O55" s="153">
        <v>1.2713361026154195</v>
      </c>
      <c r="P55" s="153">
        <v>3.75</v>
      </c>
    </row>
    <row r="56" spans="2:16" ht="12.75" customHeight="1" x14ac:dyDescent="0.2">
      <c r="B56" s="195"/>
      <c r="C56" s="195"/>
      <c r="D56" s="195"/>
      <c r="E56" s="195"/>
      <c r="F56" s="195"/>
      <c r="G56" s="195"/>
      <c r="J56" s="117">
        <v>39568</v>
      </c>
      <c r="K56" s="153">
        <v>12.074359784714698</v>
      </c>
      <c r="L56" s="153">
        <v>4.1089823578494258</v>
      </c>
      <c r="M56" s="153">
        <v>4.1850466506234927</v>
      </c>
      <c r="N56" s="153">
        <v>5.0264555139187763</v>
      </c>
      <c r="O56" s="153">
        <v>1.3245211424981149</v>
      </c>
      <c r="P56" s="153">
        <v>3.75</v>
      </c>
    </row>
    <row r="57" spans="2:16" ht="12.75" customHeight="1" x14ac:dyDescent="0.2">
      <c r="B57" s="195"/>
      <c r="C57" s="195"/>
      <c r="D57" s="195"/>
      <c r="E57" s="195"/>
      <c r="F57" s="195"/>
      <c r="G57" s="195"/>
      <c r="J57" s="117">
        <v>39599</v>
      </c>
      <c r="K57" s="153">
        <v>12.08813084928078</v>
      </c>
      <c r="L57" s="153">
        <v>4.1208070883109595</v>
      </c>
      <c r="M57" s="153">
        <v>4.139202124648568</v>
      </c>
      <c r="N57" s="153">
        <v>5.0181520212132646</v>
      </c>
      <c r="O57" s="153">
        <v>1.3201509114213152</v>
      </c>
      <c r="P57" s="153">
        <v>3.75</v>
      </c>
    </row>
    <row r="58" spans="2:16" ht="12.75" customHeight="1" x14ac:dyDescent="0.2">
      <c r="B58" s="195"/>
      <c r="C58" s="195"/>
      <c r="D58" s="195"/>
      <c r="E58" s="195"/>
      <c r="F58" s="195"/>
      <c r="G58" s="195"/>
      <c r="J58" s="117">
        <v>39629</v>
      </c>
      <c r="K58" s="153">
        <v>11.858176395513457</v>
      </c>
      <c r="L58" s="153">
        <v>4.1627006066642753</v>
      </c>
      <c r="M58" s="153">
        <v>4.070064575951827</v>
      </c>
      <c r="N58" s="153">
        <v>4.9694197713350263</v>
      </c>
      <c r="O58" s="153">
        <v>1.3196899957661772</v>
      </c>
      <c r="P58" s="153">
        <v>3.75</v>
      </c>
    </row>
    <row r="59" spans="2:16" ht="12.75" customHeight="1" x14ac:dyDescent="0.2">
      <c r="B59" s="195"/>
      <c r="C59" s="195"/>
      <c r="D59" s="195"/>
      <c r="E59" s="195"/>
      <c r="F59" s="195"/>
      <c r="G59" s="195"/>
      <c r="J59" s="117">
        <v>39660</v>
      </c>
      <c r="K59" s="153">
        <v>12.127649359523707</v>
      </c>
      <c r="L59" s="153">
        <v>4.1191221107840654</v>
      </c>
      <c r="M59" s="153">
        <v>4.1562709170079266</v>
      </c>
      <c r="N59" s="153">
        <v>5.0354591400589257</v>
      </c>
      <c r="O59" s="153">
        <v>1.406277279400848</v>
      </c>
      <c r="P59" s="153">
        <v>3.75</v>
      </c>
    </row>
    <row r="60" spans="2:16" ht="12.75" customHeight="1" x14ac:dyDescent="0.2">
      <c r="B60" s="118" t="s">
        <v>127</v>
      </c>
      <c r="C60" s="118"/>
      <c r="D60" s="118"/>
      <c r="E60" s="118"/>
      <c r="F60" s="118"/>
      <c r="J60" s="117">
        <v>39691</v>
      </c>
      <c r="K60" s="153">
        <v>12.02482365256132</v>
      </c>
      <c r="L60" s="153">
        <v>4.1442720668870718</v>
      </c>
      <c r="M60" s="153">
        <v>3.9454147481168977</v>
      </c>
      <c r="N60" s="153">
        <v>4.9280919639675149</v>
      </c>
      <c r="O60" s="153">
        <v>1.459857565559127</v>
      </c>
      <c r="P60" s="153">
        <v>3.5</v>
      </c>
    </row>
    <row r="61" spans="2:16" ht="12.75" customHeight="1" x14ac:dyDescent="0.2">
      <c r="B61" s="356" t="s">
        <v>503</v>
      </c>
      <c r="C61" s="356"/>
      <c r="D61" s="356"/>
      <c r="E61" s="356"/>
      <c r="F61" s="356"/>
      <c r="G61" s="356"/>
      <c r="J61" s="117">
        <v>39721</v>
      </c>
      <c r="K61" s="153">
        <v>12.080478483905907</v>
      </c>
      <c r="L61" s="153">
        <v>4.1003943449253732</v>
      </c>
      <c r="M61" s="153">
        <v>3.7325717645265932</v>
      </c>
      <c r="N61" s="153">
        <v>4.8106355869154012</v>
      </c>
      <c r="O61" s="153">
        <v>1.450309760864636</v>
      </c>
      <c r="P61" s="153">
        <v>3.5</v>
      </c>
    </row>
    <row r="62" spans="2:16" ht="12.75" customHeight="1" x14ac:dyDescent="0.2">
      <c r="B62" s="356"/>
      <c r="C62" s="356"/>
      <c r="D62" s="356"/>
      <c r="E62" s="356"/>
      <c r="F62" s="356"/>
      <c r="G62" s="356"/>
      <c r="J62" s="117">
        <v>39752</v>
      </c>
      <c r="K62" s="153">
        <v>12.21534239991221</v>
      </c>
      <c r="L62" s="153">
        <v>4.0688554470214493</v>
      </c>
      <c r="M62" s="153">
        <v>4.0079536328192313</v>
      </c>
      <c r="N62" s="153">
        <v>4.9457831831183903</v>
      </c>
      <c r="O62" s="153">
        <v>1.4639750213861886</v>
      </c>
      <c r="P62" s="153">
        <v>3.5</v>
      </c>
    </row>
    <row r="63" spans="2:16" ht="12.75" customHeight="1" x14ac:dyDescent="0.2">
      <c r="B63" s="356"/>
      <c r="C63" s="356"/>
      <c r="D63" s="356"/>
      <c r="E63" s="356"/>
      <c r="F63" s="356"/>
      <c r="G63" s="356"/>
      <c r="J63" s="117">
        <v>39782</v>
      </c>
      <c r="K63" s="153">
        <v>12.506385980902621</v>
      </c>
      <c r="L63" s="153">
        <v>4.2513136568569516</v>
      </c>
      <c r="M63" s="153">
        <v>3.8643686793405232</v>
      </c>
      <c r="N63" s="153">
        <v>4.9918211855843628</v>
      </c>
      <c r="O63" s="153">
        <v>1.2874853319786326</v>
      </c>
      <c r="P63" s="153">
        <v>2.75</v>
      </c>
    </row>
    <row r="64" spans="2:16" ht="12.75" customHeight="1" x14ac:dyDescent="0.2">
      <c r="B64" s="195"/>
      <c r="C64" s="195"/>
      <c r="D64" s="195"/>
      <c r="E64" s="195"/>
      <c r="F64" s="195"/>
      <c r="G64" s="195"/>
      <c r="J64" s="117">
        <v>39813</v>
      </c>
      <c r="K64" s="153">
        <v>12.242350569815844</v>
      </c>
      <c r="L64" s="153">
        <v>4.4701822688244706</v>
      </c>
      <c r="M64" s="153">
        <v>3.7293953744470647</v>
      </c>
      <c r="N64" s="153">
        <v>5.015952054014317</v>
      </c>
      <c r="O64" s="153">
        <v>1.1218982587050348</v>
      </c>
      <c r="P64" s="153">
        <v>2.25</v>
      </c>
    </row>
    <row r="65" spans="1:16" ht="12.75" customHeight="1" x14ac:dyDescent="0.2">
      <c r="B65" s="195"/>
      <c r="C65" s="195"/>
      <c r="D65" s="195"/>
      <c r="E65" s="195"/>
      <c r="F65" s="195"/>
      <c r="G65" s="195"/>
      <c r="J65" s="117">
        <v>39844</v>
      </c>
      <c r="K65" s="153">
        <v>12.962027891841279</v>
      </c>
      <c r="L65" s="153">
        <v>4.5628383610473069</v>
      </c>
      <c r="M65" s="153">
        <v>3.6793739268530561</v>
      </c>
      <c r="N65" s="153">
        <v>5.1159448617269856</v>
      </c>
      <c r="O65" s="153">
        <v>1.0132428659707711</v>
      </c>
      <c r="P65" s="153">
        <v>2.25</v>
      </c>
    </row>
    <row r="66" spans="1:16" ht="12.75" customHeight="1" x14ac:dyDescent="0.2">
      <c r="B66" s="195"/>
      <c r="C66" s="195"/>
      <c r="D66" s="195"/>
      <c r="E66" s="195"/>
      <c r="F66" s="195"/>
      <c r="G66" s="195"/>
      <c r="J66" s="117">
        <v>39872</v>
      </c>
      <c r="K66" s="153">
        <v>13.247352112028688</v>
      </c>
      <c r="L66" s="153">
        <v>4.7401709664460494</v>
      </c>
      <c r="M66" s="153">
        <v>3.4322829236898813</v>
      </c>
      <c r="N66" s="153">
        <v>5.1175132115538089</v>
      </c>
      <c r="O66" s="153">
        <v>0.80365334267596322</v>
      </c>
      <c r="P66" s="153">
        <v>1.75</v>
      </c>
    </row>
    <row r="67" spans="1:16" ht="12.75" customHeight="1" x14ac:dyDescent="0.2">
      <c r="B67" s="195"/>
      <c r="C67" s="195"/>
      <c r="D67" s="195"/>
      <c r="E67" s="195"/>
      <c r="F67" s="195"/>
      <c r="G67" s="195"/>
      <c r="J67" s="117">
        <v>39903</v>
      </c>
      <c r="K67" s="153">
        <v>13.09446781333318</v>
      </c>
      <c r="L67" s="153">
        <v>4.6766869454022988</v>
      </c>
      <c r="M67" s="153">
        <v>3.500037814468389</v>
      </c>
      <c r="N67" s="153">
        <v>5.1233902488067411</v>
      </c>
      <c r="O67" s="153">
        <v>0.79574464071384865</v>
      </c>
      <c r="P67" s="153">
        <v>1.75</v>
      </c>
    </row>
    <row r="68" spans="1:16" ht="12.75" customHeight="1" x14ac:dyDescent="0.2">
      <c r="B68" s="195"/>
      <c r="C68" s="195"/>
      <c r="D68" s="195"/>
      <c r="E68" s="195"/>
      <c r="F68" s="195"/>
      <c r="G68" s="195"/>
      <c r="J68" s="117">
        <v>39933</v>
      </c>
      <c r="K68" s="153">
        <v>12.908353243628051</v>
      </c>
      <c r="L68" s="153">
        <v>4.6597317419077058</v>
      </c>
      <c r="M68" s="153">
        <v>3.5117949160195727</v>
      </c>
      <c r="N68" s="153">
        <v>5.1120571417929757</v>
      </c>
      <c r="O68" s="153">
        <v>0.79670898521688338</v>
      </c>
      <c r="P68" s="153">
        <v>1.75</v>
      </c>
    </row>
    <row r="69" spans="1:16" ht="12.75" customHeight="1" x14ac:dyDescent="0.2">
      <c r="B69" s="195"/>
      <c r="C69" s="195"/>
      <c r="D69" s="195"/>
      <c r="E69" s="195"/>
      <c r="F69" s="195"/>
      <c r="G69" s="195"/>
      <c r="J69" s="117">
        <v>39964</v>
      </c>
      <c r="K69" s="153">
        <v>12.89789831242855</v>
      </c>
      <c r="L69" s="153">
        <v>4.7066129650048811</v>
      </c>
      <c r="M69" s="153">
        <v>3.5007028728873766</v>
      </c>
      <c r="N69" s="153">
        <v>5.1408010946905449</v>
      </c>
      <c r="O69" s="153">
        <v>0.74801567659877799</v>
      </c>
      <c r="P69" s="153">
        <v>1.5</v>
      </c>
    </row>
    <row r="70" spans="1:16" ht="12.75" customHeight="1" x14ac:dyDescent="0.2">
      <c r="B70" s="195"/>
      <c r="C70" s="196"/>
      <c r="D70" s="196"/>
      <c r="E70" s="196"/>
      <c r="F70" s="196"/>
      <c r="G70" s="196"/>
      <c r="J70" s="117">
        <v>39994</v>
      </c>
      <c r="K70" s="153">
        <v>12.861784552714731</v>
      </c>
      <c r="L70" s="153">
        <v>4.760499562081125</v>
      </c>
      <c r="M70" s="153">
        <v>3.6430663631771667</v>
      </c>
      <c r="N70" s="153">
        <v>5.2269659736339449</v>
      </c>
      <c r="O70" s="153">
        <v>0.73300348644461277</v>
      </c>
      <c r="P70" s="153">
        <v>1.5</v>
      </c>
    </row>
    <row r="71" spans="1:16" ht="12.75" customHeight="1" x14ac:dyDescent="0.2">
      <c r="B71" s="357"/>
      <c r="C71" s="357"/>
      <c r="D71" s="357"/>
      <c r="E71" s="357"/>
      <c r="F71" s="357"/>
      <c r="G71" s="197"/>
      <c r="J71" s="117">
        <v>40025</v>
      </c>
      <c r="K71" s="153">
        <v>13.237830866861175</v>
      </c>
      <c r="L71" s="153">
        <v>4.7929843055531345</v>
      </c>
      <c r="M71" s="153">
        <v>3.5323828290892942</v>
      </c>
      <c r="N71" s="153">
        <v>5.2523963647414531</v>
      </c>
      <c r="O71" s="153">
        <v>0.73477967065895722</v>
      </c>
      <c r="P71" s="153">
        <v>1.5</v>
      </c>
    </row>
    <row r="72" spans="1:16" ht="12.75" customHeight="1" x14ac:dyDescent="0.2">
      <c r="B72" s="357"/>
      <c r="C72" s="357"/>
      <c r="D72" s="357"/>
      <c r="E72" s="357"/>
      <c r="F72" s="357"/>
      <c r="G72" s="197"/>
      <c r="J72" s="117">
        <v>40056</v>
      </c>
      <c r="K72" s="153">
        <v>13.286324655637074</v>
      </c>
      <c r="L72" s="153">
        <v>4.845960039096707</v>
      </c>
      <c r="M72" s="153">
        <v>3.26132106668007</v>
      </c>
      <c r="N72" s="153">
        <v>5.1645035385548699</v>
      </c>
      <c r="O72" s="153">
        <v>0.68914697208003339</v>
      </c>
      <c r="P72" s="153">
        <v>1.25</v>
      </c>
    </row>
    <row r="73" spans="1:16" ht="12.75" customHeight="1" x14ac:dyDescent="0.2">
      <c r="B73" s="357"/>
      <c r="C73" s="357"/>
      <c r="D73" s="357"/>
      <c r="E73" s="357"/>
      <c r="F73" s="357"/>
      <c r="G73" s="197"/>
      <c r="J73" s="117">
        <v>40086</v>
      </c>
      <c r="K73" s="153">
        <v>13.418301378197048</v>
      </c>
      <c r="L73" s="153">
        <v>4.8427866119533647</v>
      </c>
      <c r="M73" s="153">
        <v>3.4606004180558947</v>
      </c>
      <c r="N73" s="153">
        <v>5.2772716883193116</v>
      </c>
      <c r="O73" s="153">
        <v>0.66075191935714672</v>
      </c>
      <c r="P73" s="153">
        <v>1.25</v>
      </c>
    </row>
    <row r="74" spans="1:16" ht="12.75" customHeight="1" x14ac:dyDescent="0.2">
      <c r="A74" s="195"/>
      <c r="B74" s="195"/>
      <c r="C74" s="195"/>
      <c r="D74" s="195"/>
      <c r="E74" s="195"/>
      <c r="F74" s="195"/>
      <c r="G74" s="195"/>
      <c r="J74" s="117">
        <v>40117</v>
      </c>
      <c r="K74" s="153">
        <v>13.879748854188083</v>
      </c>
      <c r="L74" s="153">
        <v>4.8614633261486953</v>
      </c>
      <c r="M74" s="153">
        <v>3.4090149511341128</v>
      </c>
      <c r="N74" s="153">
        <v>5.3341189059032104</v>
      </c>
      <c r="O74" s="153">
        <v>0.65137756221228404</v>
      </c>
      <c r="P74" s="153">
        <v>1.25</v>
      </c>
    </row>
    <row r="75" spans="1:16" ht="12.75" customHeight="1" x14ac:dyDescent="0.2">
      <c r="A75" s="195"/>
      <c r="B75" s="195"/>
      <c r="C75" s="195"/>
      <c r="D75" s="195"/>
      <c r="E75" s="195"/>
      <c r="F75" s="195"/>
      <c r="G75" s="195"/>
      <c r="J75" s="117">
        <v>40147</v>
      </c>
      <c r="K75" s="153">
        <v>13.839409729695751</v>
      </c>
      <c r="L75" s="153">
        <v>4.8974708479875311</v>
      </c>
      <c r="M75" s="153">
        <v>3.4154167796230017</v>
      </c>
      <c r="N75" s="153">
        <v>5.3526154326292303</v>
      </c>
      <c r="O75" s="153">
        <v>0.63668053155611071</v>
      </c>
      <c r="P75" s="153">
        <v>1.25</v>
      </c>
    </row>
    <row r="76" spans="1:16" ht="12.75" customHeight="1" x14ac:dyDescent="0.2">
      <c r="A76" s="195"/>
      <c r="B76" s="119"/>
      <c r="C76" s="355"/>
      <c r="D76" s="355"/>
      <c r="E76" s="355"/>
      <c r="F76" s="355"/>
      <c r="G76" s="195"/>
      <c r="J76" s="117">
        <v>40178</v>
      </c>
      <c r="K76" s="153">
        <v>13.69651551461838</v>
      </c>
      <c r="L76" s="153">
        <v>4.9585359763916443</v>
      </c>
      <c r="M76" s="153">
        <v>3.4923808688378313</v>
      </c>
      <c r="N76" s="153">
        <v>5.4206916306667754</v>
      </c>
      <c r="O76" s="153">
        <v>0.59787630073065179</v>
      </c>
      <c r="P76" s="153">
        <v>1</v>
      </c>
    </row>
    <row r="77" spans="1:16" ht="12.75" customHeight="1" x14ac:dyDescent="0.2">
      <c r="A77" s="195"/>
      <c r="B77" s="120"/>
      <c r="C77" s="355"/>
      <c r="D77" s="355"/>
      <c r="E77" s="355"/>
      <c r="F77" s="355"/>
      <c r="G77" s="195"/>
      <c r="J77" s="117">
        <v>40209</v>
      </c>
      <c r="K77" s="153">
        <v>13.952972986939436</v>
      </c>
      <c r="L77" s="153">
        <v>4.777675339131358</v>
      </c>
      <c r="M77" s="153">
        <v>3.4239045584182377</v>
      </c>
      <c r="N77" s="153">
        <v>5.3314439986617135</v>
      </c>
      <c r="O77" s="153">
        <v>0.59280410846805909</v>
      </c>
      <c r="P77" s="153">
        <v>1</v>
      </c>
    </row>
    <row r="78" spans="1:16" ht="12.75" customHeight="1" x14ac:dyDescent="0.2">
      <c r="A78" s="195"/>
      <c r="B78" s="120"/>
      <c r="C78" s="121"/>
      <c r="D78" s="121"/>
      <c r="E78" s="121"/>
      <c r="F78" s="121"/>
      <c r="G78" s="195"/>
      <c r="J78" s="117">
        <v>40237</v>
      </c>
      <c r="K78" s="153">
        <v>14.054381754569413</v>
      </c>
      <c r="L78" s="153">
        <v>4.7455041601339154</v>
      </c>
      <c r="M78" s="153">
        <v>3.3529292523160885</v>
      </c>
      <c r="N78" s="153">
        <v>5.3047411937921423</v>
      </c>
      <c r="O78" s="153">
        <v>0.60096437671388858</v>
      </c>
      <c r="P78" s="153">
        <v>1</v>
      </c>
    </row>
    <row r="79" spans="1:16" ht="12.75" customHeight="1" x14ac:dyDescent="0.2">
      <c r="A79" s="195"/>
      <c r="B79" s="120"/>
      <c r="C79" s="121"/>
      <c r="D79" s="121"/>
      <c r="E79" s="121"/>
      <c r="F79" s="121"/>
      <c r="G79" s="195"/>
      <c r="J79" s="117">
        <v>40268</v>
      </c>
      <c r="K79" s="153">
        <v>14.14212853410011</v>
      </c>
      <c r="L79" s="153">
        <v>4.7787804863733223</v>
      </c>
      <c r="M79" s="153">
        <v>3.422231628794667</v>
      </c>
      <c r="N79" s="153">
        <v>5.3701388261950385</v>
      </c>
      <c r="O79" s="153">
        <v>0.58526544176718953</v>
      </c>
      <c r="P79" s="153">
        <v>1</v>
      </c>
    </row>
    <row r="80" spans="1:16" ht="12.75" customHeight="1" x14ac:dyDescent="0.2">
      <c r="A80" s="195"/>
      <c r="B80" s="120"/>
      <c r="C80" s="121"/>
      <c r="D80" s="121"/>
      <c r="E80" s="121"/>
      <c r="F80" s="121"/>
      <c r="G80" s="195"/>
      <c r="J80" s="117">
        <v>40298</v>
      </c>
      <c r="K80" s="153">
        <v>13.826848269216818</v>
      </c>
      <c r="L80" s="153">
        <v>4.6958463100224757</v>
      </c>
      <c r="M80" s="153">
        <v>3.5033745990644034</v>
      </c>
      <c r="N80" s="153">
        <v>5.3309246155256815</v>
      </c>
      <c r="O80" s="153">
        <v>0.59006538514377449</v>
      </c>
      <c r="P80" s="153">
        <v>1</v>
      </c>
    </row>
    <row r="81" spans="1:20" ht="12.75" customHeight="1" x14ac:dyDescent="0.2">
      <c r="A81" s="195"/>
      <c r="B81" s="120"/>
      <c r="C81" s="121"/>
      <c r="D81" s="121"/>
      <c r="E81" s="121"/>
      <c r="F81" s="121"/>
      <c r="G81" s="195"/>
      <c r="J81" s="117">
        <v>40329</v>
      </c>
      <c r="K81" s="153">
        <v>13.782824870935098</v>
      </c>
      <c r="L81" s="153">
        <v>4.5713400597664711</v>
      </c>
      <c r="M81" s="153">
        <v>3.3335980930557318</v>
      </c>
      <c r="N81" s="153">
        <v>5.2044354922027791</v>
      </c>
      <c r="O81" s="153">
        <v>0.58717512906490066</v>
      </c>
      <c r="P81" s="153">
        <v>0.75</v>
      </c>
    </row>
    <row r="82" spans="1:20" ht="12.75" customHeight="1" x14ac:dyDescent="0.2">
      <c r="A82" s="195"/>
      <c r="B82" s="122"/>
      <c r="C82" s="123"/>
      <c r="D82" s="123"/>
      <c r="E82" s="123"/>
      <c r="F82" s="123"/>
      <c r="G82" s="195"/>
      <c r="J82" s="117">
        <v>40359</v>
      </c>
      <c r="K82" s="153">
        <v>13.860863469052321</v>
      </c>
      <c r="L82" s="153">
        <v>4.4821051661076234</v>
      </c>
      <c r="M82" s="153">
        <v>3.2145087763940441</v>
      </c>
      <c r="N82" s="153">
        <v>5.1221220468437458</v>
      </c>
      <c r="O82" s="153">
        <v>0.5816153953391705</v>
      </c>
      <c r="P82" s="153">
        <v>0.75</v>
      </c>
    </row>
    <row r="83" spans="1:20" ht="12.75" customHeight="1" x14ac:dyDescent="0.2">
      <c r="A83" s="195"/>
      <c r="B83" s="195"/>
      <c r="C83" s="195"/>
      <c r="D83" s="195"/>
      <c r="E83" s="195"/>
      <c r="F83" s="195"/>
      <c r="G83" s="195"/>
      <c r="J83" s="117">
        <v>40390</v>
      </c>
      <c r="K83" s="153">
        <v>13.849064445308009</v>
      </c>
      <c r="L83" s="153">
        <v>4.4115490710593148</v>
      </c>
      <c r="M83" s="153">
        <v>3.2988912648272049</v>
      </c>
      <c r="N83" s="153">
        <v>5.1173416917391128</v>
      </c>
      <c r="O83" s="153">
        <v>0.59102071028711911</v>
      </c>
      <c r="P83" s="153">
        <v>0.75</v>
      </c>
    </row>
    <row r="84" spans="1:20" ht="12.75" customHeight="1" x14ac:dyDescent="0.2">
      <c r="A84" s="195"/>
      <c r="B84" s="195"/>
      <c r="C84" s="195"/>
      <c r="D84" s="195"/>
      <c r="E84" s="195"/>
      <c r="F84" s="195"/>
      <c r="G84" s="195"/>
      <c r="J84" s="117">
        <v>40421</v>
      </c>
      <c r="K84" s="153">
        <v>14.079445092343258</v>
      </c>
      <c r="L84" s="153">
        <v>4.3716647053381852</v>
      </c>
      <c r="M84" s="153">
        <v>3.2514092388156492</v>
      </c>
      <c r="N84" s="153">
        <v>5.1050029921278703</v>
      </c>
      <c r="O84" s="153">
        <v>0.5930083018527551</v>
      </c>
      <c r="P84" s="153">
        <v>0.75</v>
      </c>
    </row>
    <row r="85" spans="1:20" ht="12.75" customHeight="1" x14ac:dyDescent="0.2">
      <c r="B85" s="195"/>
      <c r="C85" s="195"/>
      <c r="D85" s="195"/>
      <c r="E85" s="195"/>
      <c r="F85" s="195"/>
      <c r="G85" s="195"/>
      <c r="J85" s="117">
        <v>40451</v>
      </c>
      <c r="K85" s="153">
        <v>14.098652351830584</v>
      </c>
      <c r="L85" s="153">
        <v>4.225407788722725</v>
      </c>
      <c r="M85" s="153">
        <v>3.2869068619556669</v>
      </c>
      <c r="N85" s="153">
        <v>5.1088912353579587</v>
      </c>
      <c r="O85" s="153">
        <v>0.56557435257237421</v>
      </c>
      <c r="P85" s="153">
        <v>0.75</v>
      </c>
    </row>
    <row r="86" spans="1:20" ht="12.75" customHeight="1" x14ac:dyDescent="0.2">
      <c r="B86" s="195"/>
      <c r="C86" s="195"/>
      <c r="D86" s="195"/>
      <c r="E86" s="195"/>
      <c r="F86" s="195"/>
      <c r="G86" s="195"/>
      <c r="J86" s="117">
        <v>40482</v>
      </c>
      <c r="K86" s="153">
        <v>13.907294574524194</v>
      </c>
      <c r="L86" s="153">
        <v>4.0972976908931926</v>
      </c>
      <c r="M86" s="153">
        <v>3.2599373610059095</v>
      </c>
      <c r="N86" s="153">
        <v>5.0059789661331058</v>
      </c>
      <c r="O86" s="153">
        <v>0.61008834696301495</v>
      </c>
      <c r="P86" s="153">
        <v>0.75</v>
      </c>
    </row>
    <row r="87" spans="1:20" ht="12.75" customHeight="1" x14ac:dyDescent="0.2">
      <c r="B87" s="195"/>
      <c r="C87" s="195"/>
      <c r="D87" s="195"/>
      <c r="E87" s="195"/>
      <c r="F87" s="195"/>
      <c r="G87" s="195"/>
      <c r="J87" s="117">
        <v>40512</v>
      </c>
      <c r="K87" s="153">
        <v>14.053307199666573</v>
      </c>
      <c r="L87" s="153">
        <v>4.015951169935092</v>
      </c>
      <c r="M87" s="153">
        <v>3.2993502707824485</v>
      </c>
      <c r="N87" s="153">
        <v>5.0044248967499581</v>
      </c>
      <c r="O87" s="153">
        <v>0.61095260899776782</v>
      </c>
      <c r="P87" s="153">
        <v>0.75</v>
      </c>
      <c r="T87" s="153"/>
    </row>
    <row r="88" spans="1:20" ht="12.75" customHeight="1" x14ac:dyDescent="0.2">
      <c r="B88" s="195"/>
      <c r="C88" s="195"/>
      <c r="D88" s="195"/>
      <c r="E88" s="195"/>
      <c r="F88" s="195"/>
      <c r="G88" s="195"/>
      <c r="J88" s="117">
        <v>40543</v>
      </c>
      <c r="K88" s="153">
        <v>13.447802445065619</v>
      </c>
      <c r="L88" s="153">
        <v>3.9519402030487401</v>
      </c>
      <c r="M88" s="153">
        <v>3.2542588713632092</v>
      </c>
      <c r="N88" s="153">
        <v>4.8838314540119869</v>
      </c>
      <c r="O88" s="153">
        <v>0.60198429343904802</v>
      </c>
      <c r="P88" s="153">
        <v>0.75</v>
      </c>
      <c r="T88" s="153"/>
    </row>
    <row r="89" spans="1:20" ht="12.75" customHeight="1" x14ac:dyDescent="0.2">
      <c r="B89" s="195"/>
      <c r="C89" s="195"/>
      <c r="D89" s="195"/>
      <c r="E89" s="195"/>
      <c r="F89" s="195"/>
      <c r="G89" s="195"/>
      <c r="J89" s="117">
        <v>40574</v>
      </c>
      <c r="K89" s="153">
        <v>13.702514542018836</v>
      </c>
      <c r="L89" s="153">
        <v>3.9094303275190314</v>
      </c>
      <c r="M89" s="153">
        <v>3.0798832301070407</v>
      </c>
      <c r="N89" s="153">
        <v>4.8030340150818498</v>
      </c>
      <c r="O89" s="153">
        <v>0.61213423238209896</v>
      </c>
      <c r="P89" s="153">
        <v>0.75</v>
      </c>
      <c r="T89" s="153"/>
    </row>
    <row r="90" spans="1:20" ht="12.75" customHeight="1" x14ac:dyDescent="0.2">
      <c r="B90" s="195"/>
      <c r="C90" s="195"/>
      <c r="D90" s="195"/>
      <c r="E90" s="195"/>
      <c r="F90" s="195"/>
      <c r="G90" s="195"/>
      <c r="J90" s="117">
        <v>40602</v>
      </c>
      <c r="K90" s="153">
        <v>13.904143319547133</v>
      </c>
      <c r="L90" s="153">
        <v>3.9426814838585118</v>
      </c>
      <c r="M90" s="153">
        <v>3.0411461751556557</v>
      </c>
      <c r="N90" s="153">
        <v>4.8195733505229912</v>
      </c>
      <c r="O90" s="153">
        <v>0.61036803550692109</v>
      </c>
      <c r="P90" s="153">
        <v>0.75</v>
      </c>
      <c r="T90" s="153"/>
    </row>
    <row r="91" spans="1:20" ht="12.75" customHeight="1" x14ac:dyDescent="0.2">
      <c r="B91" s="195"/>
      <c r="C91" s="195"/>
      <c r="D91" s="195"/>
      <c r="E91" s="195"/>
      <c r="F91" s="195"/>
      <c r="G91" s="195"/>
      <c r="J91" s="117">
        <v>40633</v>
      </c>
      <c r="K91" s="153">
        <v>13.619610102884984</v>
      </c>
      <c r="L91" s="153">
        <v>3.9016231788472107</v>
      </c>
      <c r="M91" s="153">
        <v>2.9874493433183851</v>
      </c>
      <c r="N91" s="153">
        <v>4.7473849787659859</v>
      </c>
      <c r="O91" s="153">
        <v>0.61642597249691078</v>
      </c>
      <c r="P91" s="153">
        <v>0.75</v>
      </c>
      <c r="T91" s="153"/>
    </row>
    <row r="92" spans="1:20" ht="12.75" customHeight="1" x14ac:dyDescent="0.2">
      <c r="B92" s="195"/>
      <c r="C92" s="195"/>
      <c r="D92" s="195"/>
      <c r="E92" s="195"/>
      <c r="F92" s="195"/>
      <c r="G92" s="195"/>
      <c r="J92" s="117">
        <v>40663</v>
      </c>
      <c r="K92" s="153">
        <v>13.323191860007833</v>
      </c>
      <c r="L92" s="153">
        <v>3.8754925200020747</v>
      </c>
      <c r="M92" s="153">
        <v>2.992245002066384</v>
      </c>
      <c r="N92" s="153">
        <v>4.6799626633776024</v>
      </c>
      <c r="O92" s="153">
        <v>0.61580434232549774</v>
      </c>
      <c r="P92" s="153">
        <v>0.75</v>
      </c>
      <c r="T92" s="153"/>
    </row>
    <row r="93" spans="1:20" ht="12.75" customHeight="1" x14ac:dyDescent="0.2">
      <c r="B93" s="195"/>
      <c r="C93" s="195"/>
      <c r="D93" s="195"/>
      <c r="E93" s="195"/>
      <c r="F93" s="195"/>
      <c r="G93" s="195"/>
      <c r="J93" s="117">
        <v>40694</v>
      </c>
      <c r="K93" s="153">
        <v>13.216407737750888</v>
      </c>
      <c r="L93" s="153">
        <v>3.8180923240073454</v>
      </c>
      <c r="M93" s="153">
        <v>2.9936947122197211</v>
      </c>
      <c r="N93" s="153">
        <v>4.6397670267629589</v>
      </c>
      <c r="O93" s="153">
        <v>0.61375664645829686</v>
      </c>
      <c r="P93" s="153">
        <v>0.75</v>
      </c>
      <c r="T93" s="153"/>
    </row>
    <row r="94" spans="1:20" ht="12.75" customHeight="1" x14ac:dyDescent="0.2">
      <c r="B94" s="195"/>
      <c r="C94" s="195"/>
      <c r="D94" s="195"/>
      <c r="E94" s="195"/>
      <c r="F94" s="195"/>
      <c r="G94" s="195"/>
      <c r="J94" s="117">
        <v>40724</v>
      </c>
      <c r="K94" s="153">
        <v>13.141180170248022</v>
      </c>
      <c r="L94" s="153">
        <v>3.7958733097634361</v>
      </c>
      <c r="M94" s="153">
        <v>2.9881461859076697</v>
      </c>
      <c r="N94" s="153">
        <v>4.6127474282112386</v>
      </c>
      <c r="O94" s="153">
        <v>0.627426583767423</v>
      </c>
      <c r="P94" s="153">
        <v>0.75</v>
      </c>
      <c r="T94" s="153"/>
    </row>
    <row r="95" spans="1:20" ht="12.75" customHeight="1" x14ac:dyDescent="0.2">
      <c r="B95" s="195"/>
      <c r="C95" s="195"/>
      <c r="D95" s="195"/>
      <c r="E95" s="195"/>
      <c r="F95" s="195"/>
      <c r="G95" s="195"/>
      <c r="J95" s="117">
        <v>40755</v>
      </c>
      <c r="K95" s="153">
        <v>13.078592300160796</v>
      </c>
      <c r="L95" s="153">
        <v>3.7602027802327407</v>
      </c>
      <c r="M95" s="153">
        <v>2.8521997377467803</v>
      </c>
      <c r="N95" s="153">
        <v>4.5258823302773248</v>
      </c>
      <c r="O95" s="153">
        <v>0.62563030212899517</v>
      </c>
      <c r="P95" s="153">
        <v>0.75</v>
      </c>
      <c r="T95" s="153"/>
    </row>
    <row r="96" spans="1:20" ht="12.75" customHeight="1" x14ac:dyDescent="0.2">
      <c r="B96" s="195"/>
      <c r="C96" s="195"/>
      <c r="D96" s="195"/>
      <c r="E96" s="195"/>
      <c r="F96" s="195"/>
      <c r="G96" s="195"/>
      <c r="J96" s="117">
        <v>40786</v>
      </c>
      <c r="K96" s="153">
        <v>13.139338346279711</v>
      </c>
      <c r="L96" s="153">
        <v>3.7575108970857753</v>
      </c>
      <c r="M96" s="153">
        <v>2.7271371488049532</v>
      </c>
      <c r="N96" s="153">
        <v>4.4813326233374351</v>
      </c>
      <c r="O96" s="153">
        <v>0.62285497912446108</v>
      </c>
      <c r="P96" s="153">
        <v>0.75</v>
      </c>
      <c r="T96" s="153"/>
    </row>
    <row r="97" spans="2:20" ht="12.75" customHeight="1" x14ac:dyDescent="0.2">
      <c r="B97" s="195"/>
      <c r="C97" s="195"/>
      <c r="D97" s="195"/>
      <c r="E97" s="195"/>
      <c r="F97" s="195"/>
      <c r="G97" s="195"/>
      <c r="J97" s="117">
        <v>40816</v>
      </c>
      <c r="K97" s="153">
        <v>13.174463995754831</v>
      </c>
      <c r="L97" s="153">
        <v>3.6204892470184928</v>
      </c>
      <c r="M97" s="153">
        <v>2.7571413015903206</v>
      </c>
      <c r="N97" s="153">
        <v>4.427467016000354</v>
      </c>
      <c r="O97" s="153">
        <v>0.61904863517276909</v>
      </c>
      <c r="P97" s="153">
        <v>0.75</v>
      </c>
      <c r="T97" s="153"/>
    </row>
    <row r="98" spans="2:20" ht="12.75" customHeight="1" x14ac:dyDescent="0.2">
      <c r="B98" s="195"/>
      <c r="C98" s="195"/>
      <c r="D98" s="195"/>
      <c r="E98" s="195"/>
      <c r="F98" s="195"/>
      <c r="G98" s="195"/>
      <c r="J98" s="117">
        <v>40847</v>
      </c>
      <c r="K98" s="153">
        <v>13.362054344332918</v>
      </c>
      <c r="L98" s="153">
        <v>3.4972301424712278</v>
      </c>
      <c r="M98" s="153">
        <v>2.7045466138399137</v>
      </c>
      <c r="N98" s="153">
        <v>4.3617153681538792</v>
      </c>
      <c r="O98" s="153">
        <v>0.61758350822672281</v>
      </c>
      <c r="P98" s="153">
        <v>0.75</v>
      </c>
      <c r="T98" s="153"/>
    </row>
    <row r="99" spans="2:20" ht="12.75" customHeight="1" x14ac:dyDescent="0.2">
      <c r="B99" s="195"/>
      <c r="C99" s="195"/>
      <c r="D99" s="195"/>
      <c r="E99" s="195"/>
      <c r="F99" s="195"/>
      <c r="G99" s="195"/>
      <c r="J99" s="117">
        <v>40877</v>
      </c>
      <c r="K99" s="153">
        <v>13.264619751036209</v>
      </c>
      <c r="L99" s="153">
        <v>3.3846628566796779</v>
      </c>
      <c r="M99" s="153">
        <v>2.7653560841158544</v>
      </c>
      <c r="N99" s="153">
        <v>4.3220119253492948</v>
      </c>
      <c r="O99" s="153">
        <v>0.59759759009203672</v>
      </c>
      <c r="P99" s="153">
        <v>0.75</v>
      </c>
      <c r="T99" s="153"/>
    </row>
    <row r="100" spans="2:20" ht="12.75" customHeight="1" x14ac:dyDescent="0.2">
      <c r="B100" s="195"/>
      <c r="C100" s="195"/>
      <c r="D100" s="195"/>
      <c r="E100" s="195"/>
      <c r="F100" s="195"/>
      <c r="G100" s="195"/>
      <c r="J100" s="117">
        <v>40908</v>
      </c>
      <c r="K100" s="153">
        <v>12.968420573948045</v>
      </c>
      <c r="L100" s="153">
        <v>3.3286275712123889</v>
      </c>
      <c r="M100" s="153">
        <v>2.8110879664477251</v>
      </c>
      <c r="N100" s="153">
        <v>4.2787553326411665</v>
      </c>
      <c r="O100" s="153">
        <v>0.60894342887308284</v>
      </c>
      <c r="P100" s="153">
        <v>0.75</v>
      </c>
      <c r="T100" s="153"/>
    </row>
    <row r="101" spans="2:20" ht="12.75" customHeight="1" x14ac:dyDescent="0.2">
      <c r="B101" s="195"/>
      <c r="C101" s="195"/>
      <c r="D101" s="195"/>
      <c r="E101" s="195"/>
      <c r="F101" s="195"/>
      <c r="G101" s="195"/>
      <c r="J101" s="117">
        <v>40939</v>
      </c>
      <c r="K101" s="153">
        <v>13.393119877232776</v>
      </c>
      <c r="L101" s="153">
        <v>3.326752116054366</v>
      </c>
      <c r="M101" s="153">
        <v>2.6853747994417096</v>
      </c>
      <c r="N101" s="153">
        <v>4.262194196237818</v>
      </c>
      <c r="O101" s="153">
        <v>0.62471396917706135</v>
      </c>
      <c r="P101" s="153">
        <v>0.75</v>
      </c>
      <c r="T101" s="153"/>
    </row>
    <row r="102" spans="2:20" ht="12.75" customHeight="1" x14ac:dyDescent="0.2">
      <c r="B102" s="195"/>
      <c r="C102" s="195"/>
      <c r="D102" s="195"/>
      <c r="E102" s="195"/>
      <c r="F102" s="195"/>
      <c r="G102" s="195"/>
      <c r="J102" s="117">
        <v>40968</v>
      </c>
      <c r="K102" s="153">
        <v>13.592251428241976</v>
      </c>
      <c r="L102" s="153">
        <v>3.3202972430949749</v>
      </c>
      <c r="M102" s="153">
        <v>2.6681907800321798</v>
      </c>
      <c r="N102" s="153">
        <v>4.272057761548341</v>
      </c>
      <c r="O102" s="153">
        <v>0.61997406870461769</v>
      </c>
      <c r="P102" s="153">
        <v>0.75</v>
      </c>
      <c r="T102" s="153"/>
    </row>
    <row r="103" spans="2:20" ht="12.75" customHeight="1" x14ac:dyDescent="0.2">
      <c r="B103" s="195"/>
      <c r="C103" s="195"/>
      <c r="D103" s="195"/>
      <c r="E103" s="195"/>
      <c r="F103" s="195"/>
      <c r="G103" s="195"/>
      <c r="J103" s="117">
        <v>40999</v>
      </c>
      <c r="K103" s="153">
        <v>13.375728099546903</v>
      </c>
      <c r="L103" s="153">
        <v>3.3538216565242021</v>
      </c>
      <c r="M103" s="153">
        <v>2.7233688580711943</v>
      </c>
      <c r="N103" s="153">
        <v>4.2863984939705366</v>
      </c>
      <c r="O103" s="153">
        <v>0.62896810791804936</v>
      </c>
      <c r="P103" s="153">
        <v>0.75</v>
      </c>
      <c r="T103" s="153"/>
    </row>
    <row r="104" spans="2:20" ht="12.75" customHeight="1" x14ac:dyDescent="0.2">
      <c r="B104" s="195"/>
      <c r="C104" s="195"/>
      <c r="D104" s="195"/>
      <c r="E104" s="195"/>
      <c r="F104" s="195"/>
      <c r="G104" s="195"/>
      <c r="J104" s="117">
        <v>41029</v>
      </c>
      <c r="K104" s="153">
        <v>13.587461330044958</v>
      </c>
      <c r="L104" s="153">
        <v>3.3738123832685276</v>
      </c>
      <c r="M104" s="153">
        <v>2.6699281825476318</v>
      </c>
      <c r="N104" s="153">
        <v>4.2891177008834216</v>
      </c>
      <c r="O104" s="153">
        <v>0.63647468615736857</v>
      </c>
      <c r="P104" s="153">
        <v>0.75</v>
      </c>
      <c r="T104" s="153"/>
    </row>
    <row r="105" spans="2:20" ht="12.75" customHeight="1" x14ac:dyDescent="0.2">
      <c r="B105" s="195"/>
      <c r="C105" s="195"/>
      <c r="D105" s="195"/>
      <c r="E105" s="195"/>
      <c r="F105" s="195"/>
      <c r="G105" s="195"/>
      <c r="J105" s="117">
        <v>41060</v>
      </c>
      <c r="K105" s="153">
        <v>13.505679980296485</v>
      </c>
      <c r="L105" s="153">
        <v>3.3347281015210264</v>
      </c>
      <c r="M105" s="153">
        <v>2.7139802060077893</v>
      </c>
      <c r="N105" s="153">
        <v>4.2831277271993073</v>
      </c>
      <c r="O105" s="153">
        <v>0.63064340873852442</v>
      </c>
      <c r="P105" s="153">
        <v>0.75</v>
      </c>
      <c r="T105" s="153"/>
    </row>
    <row r="106" spans="2:20" ht="12.75" customHeight="1" x14ac:dyDescent="0.2">
      <c r="B106" s="195"/>
      <c r="C106" s="195"/>
      <c r="D106" s="195"/>
      <c r="E106" s="195"/>
      <c r="F106" s="195"/>
      <c r="G106" s="195"/>
      <c r="J106" s="117">
        <v>41090</v>
      </c>
      <c r="K106" s="153">
        <v>13.463094328576792</v>
      </c>
      <c r="L106" s="153">
        <v>3.2775855421235933</v>
      </c>
      <c r="M106" s="153">
        <v>2.751247179576696</v>
      </c>
      <c r="N106" s="153">
        <v>4.2616870077914717</v>
      </c>
      <c r="O106" s="153">
        <v>0.62964469186996541</v>
      </c>
      <c r="P106" s="153">
        <v>0.5</v>
      </c>
      <c r="T106" s="153"/>
    </row>
    <row r="107" spans="2:20" ht="12.75" customHeight="1" x14ac:dyDescent="0.2">
      <c r="B107" s="195"/>
      <c r="C107" s="195"/>
      <c r="D107" s="195"/>
      <c r="E107" s="195"/>
      <c r="F107" s="195"/>
      <c r="G107" s="195"/>
      <c r="J107" s="117">
        <v>41121</v>
      </c>
      <c r="K107" s="153">
        <v>13.836149294010633</v>
      </c>
      <c r="L107" s="153">
        <v>3.2585616361805236</v>
      </c>
      <c r="M107" s="153">
        <v>2.5503726894421268</v>
      </c>
      <c r="N107" s="153">
        <v>4.2116644658361873</v>
      </c>
      <c r="O107" s="153">
        <v>0.61797804926626143</v>
      </c>
      <c r="P107" s="153">
        <v>0.5</v>
      </c>
      <c r="T107" s="153"/>
    </row>
    <row r="108" spans="2:20" ht="12.75" customHeight="1" x14ac:dyDescent="0.2">
      <c r="B108" s="195"/>
      <c r="C108" s="195"/>
      <c r="D108" s="195"/>
      <c r="E108" s="195"/>
      <c r="F108" s="195"/>
      <c r="G108" s="195"/>
      <c r="J108" s="117">
        <v>41152</v>
      </c>
      <c r="K108" s="153">
        <v>13.913728570162974</v>
      </c>
      <c r="L108" s="153">
        <v>3.2120955362583379</v>
      </c>
      <c r="M108" s="153">
        <v>2.4833990440998841</v>
      </c>
      <c r="N108" s="153">
        <v>4.1661380165520114</v>
      </c>
      <c r="O108" s="153">
        <v>0.61555236635051336</v>
      </c>
      <c r="P108" s="153">
        <v>0.5</v>
      </c>
      <c r="T108" s="153"/>
    </row>
    <row r="109" spans="2:20" ht="12.75" customHeight="1" x14ac:dyDescent="0.2">
      <c r="B109" s="195"/>
      <c r="C109" s="195"/>
      <c r="D109" s="195"/>
      <c r="E109" s="195"/>
      <c r="F109" s="195"/>
      <c r="G109" s="195"/>
      <c r="J109" s="117">
        <v>41182</v>
      </c>
      <c r="K109" s="153">
        <v>13.511996968251541</v>
      </c>
      <c r="L109" s="153">
        <v>3.1543783609763913</v>
      </c>
      <c r="M109" s="153">
        <v>2.4159032125308069</v>
      </c>
      <c r="N109" s="153">
        <v>4.0542365411876471</v>
      </c>
      <c r="O109" s="153">
        <v>0.62448672004446382</v>
      </c>
      <c r="P109" s="153">
        <v>0.5</v>
      </c>
      <c r="T109" s="153"/>
    </row>
    <row r="110" spans="2:20" ht="12.75" customHeight="1" x14ac:dyDescent="0.2">
      <c r="B110" s="195"/>
      <c r="C110" s="195"/>
      <c r="D110" s="195"/>
      <c r="E110" s="195"/>
      <c r="F110" s="195"/>
      <c r="G110" s="195"/>
      <c r="J110" s="117">
        <v>41213</v>
      </c>
      <c r="K110" s="153">
        <v>13.441064175225755</v>
      </c>
      <c r="L110" s="153">
        <v>3.1641148904598113</v>
      </c>
      <c r="M110" s="153">
        <v>2.2152271658478413</v>
      </c>
      <c r="N110" s="153">
        <v>3.9723876144426224</v>
      </c>
      <c r="O110" s="153">
        <v>0.61519310342425004</v>
      </c>
      <c r="P110" s="153">
        <v>0.25</v>
      </c>
      <c r="T110" s="153"/>
    </row>
    <row r="111" spans="2:20" ht="12.75" customHeight="1" x14ac:dyDescent="0.2">
      <c r="B111" s="195"/>
      <c r="C111" s="195"/>
      <c r="D111" s="195"/>
      <c r="E111" s="195"/>
      <c r="F111" s="195"/>
      <c r="G111" s="195"/>
      <c r="J111" s="117">
        <v>41243</v>
      </c>
      <c r="K111" s="153">
        <v>14.106011087428135</v>
      </c>
      <c r="L111" s="153">
        <v>3.0439077975665429</v>
      </c>
      <c r="M111" s="153">
        <v>2.2095491970188497</v>
      </c>
      <c r="N111" s="153">
        <v>3.9868788526229744</v>
      </c>
      <c r="O111" s="153">
        <v>0.58359885433610048</v>
      </c>
      <c r="P111" s="153">
        <v>0.05</v>
      </c>
      <c r="T111" s="153"/>
    </row>
    <row r="112" spans="2:20" ht="12.75" customHeight="1" x14ac:dyDescent="0.2">
      <c r="B112" s="195"/>
      <c r="C112" s="195"/>
      <c r="D112" s="195"/>
      <c r="E112" s="195"/>
      <c r="F112" s="195"/>
      <c r="G112" s="195"/>
      <c r="J112" s="117">
        <v>41274</v>
      </c>
      <c r="K112" s="153">
        <v>14.013065166047957</v>
      </c>
      <c r="L112" s="153">
        <v>2.9373030389918151</v>
      </c>
      <c r="M112" s="153">
        <v>2.3289248020916586</v>
      </c>
      <c r="N112" s="153">
        <v>3.9788633767304296</v>
      </c>
      <c r="O112" s="153">
        <v>0.57367388748011261</v>
      </c>
      <c r="P112" s="153">
        <v>0.05</v>
      </c>
      <c r="T112" s="153"/>
    </row>
    <row r="113" spans="2:20" ht="12.75" customHeight="1" x14ac:dyDescent="0.2">
      <c r="B113" s="195"/>
      <c r="C113" s="195"/>
      <c r="D113" s="195"/>
      <c r="E113" s="195"/>
      <c r="F113" s="195"/>
      <c r="G113" s="195"/>
      <c r="J113" s="117">
        <v>41305</v>
      </c>
      <c r="K113" s="153">
        <v>14.125318421085638</v>
      </c>
      <c r="L113" s="153">
        <v>3.0840554391303505</v>
      </c>
      <c r="M113" s="153">
        <v>2.2527081921083671</v>
      </c>
      <c r="N113" s="153">
        <v>4.0124002893189132</v>
      </c>
      <c r="O113" s="153">
        <v>0.53400927145462473</v>
      </c>
      <c r="P113" s="153">
        <v>0.05</v>
      </c>
      <c r="T113" s="153"/>
    </row>
    <row r="114" spans="2:20" ht="12.75" customHeight="1" x14ac:dyDescent="0.2">
      <c r="B114" s="195"/>
      <c r="C114" s="195"/>
      <c r="D114" s="195"/>
      <c r="E114" s="195"/>
      <c r="F114" s="195"/>
      <c r="G114" s="195"/>
      <c r="J114" s="117">
        <v>41333</v>
      </c>
      <c r="K114" s="153">
        <v>14.567393811739807</v>
      </c>
      <c r="L114" s="153">
        <v>3.1111465902941009</v>
      </c>
      <c r="M114" s="153">
        <v>2.1660406380100232</v>
      </c>
      <c r="N114" s="153">
        <v>4.0332169747170132</v>
      </c>
      <c r="O114" s="153">
        <v>0.54277910136339791</v>
      </c>
      <c r="P114" s="153">
        <v>0.05</v>
      </c>
      <c r="T114" s="153"/>
    </row>
    <row r="115" spans="2:20" ht="12.75" customHeight="1" x14ac:dyDescent="0.2">
      <c r="B115" s="195"/>
      <c r="C115" s="195"/>
      <c r="D115" s="195"/>
      <c r="E115" s="195"/>
      <c r="F115" s="195"/>
      <c r="G115" s="195"/>
      <c r="J115" s="117">
        <v>41364</v>
      </c>
      <c r="K115" s="153">
        <v>14.379252949376662</v>
      </c>
      <c r="L115" s="153">
        <v>3.0333163392647382</v>
      </c>
      <c r="M115" s="153">
        <v>2.2017793269587913</v>
      </c>
      <c r="N115" s="153">
        <v>3.9899334720232456</v>
      </c>
      <c r="O115" s="153">
        <v>0.5114312698664728</v>
      </c>
      <c r="P115" s="153">
        <v>0.05</v>
      </c>
      <c r="T115" s="153"/>
    </row>
    <row r="116" spans="2:20" ht="12.75" customHeight="1" x14ac:dyDescent="0.2">
      <c r="B116" s="195"/>
      <c r="C116" s="195"/>
      <c r="D116" s="195"/>
      <c r="E116" s="195"/>
      <c r="F116" s="195"/>
      <c r="G116" s="195"/>
      <c r="J116" s="117">
        <v>41394</v>
      </c>
      <c r="K116" s="153">
        <v>14.160487671061404</v>
      </c>
      <c r="L116" s="153">
        <v>2.9858604856433835</v>
      </c>
      <c r="M116" s="153">
        <v>2.2865997176424075</v>
      </c>
      <c r="N116" s="153">
        <v>3.9798170066946068</v>
      </c>
      <c r="O116" s="153">
        <v>0.46954510070451388</v>
      </c>
      <c r="P116" s="153">
        <v>0.05</v>
      </c>
      <c r="T116" s="153"/>
    </row>
    <row r="117" spans="2:20" ht="12.75" customHeight="1" x14ac:dyDescent="0.2">
      <c r="B117" s="195"/>
      <c r="C117" s="195"/>
      <c r="D117" s="195"/>
      <c r="E117" s="195"/>
      <c r="F117" s="195"/>
      <c r="G117" s="195"/>
      <c r="J117" s="117">
        <v>41425</v>
      </c>
      <c r="K117" s="153">
        <v>14.046164618917796</v>
      </c>
      <c r="L117" s="153">
        <v>2.8904463817609951</v>
      </c>
      <c r="M117" s="153">
        <v>2.4828298452032769</v>
      </c>
      <c r="N117" s="153">
        <v>4.0125785059202315</v>
      </c>
      <c r="O117" s="153">
        <v>0.46057506987600516</v>
      </c>
      <c r="P117" s="153">
        <v>0.05</v>
      </c>
      <c r="T117" s="153"/>
    </row>
    <row r="118" spans="2:20" ht="12.75" customHeight="1" x14ac:dyDescent="0.2">
      <c r="B118" s="195"/>
      <c r="C118" s="195"/>
      <c r="D118" s="195"/>
      <c r="E118" s="195"/>
      <c r="F118" s="195"/>
      <c r="G118" s="195"/>
      <c r="J118" s="117">
        <v>41455</v>
      </c>
      <c r="K118" s="153">
        <v>13.554309485119894</v>
      </c>
      <c r="L118" s="153">
        <v>2.8551828760039881</v>
      </c>
      <c r="M118" s="153">
        <v>2.3541859383969514</v>
      </c>
      <c r="N118" s="153">
        <v>3.8794709735325648</v>
      </c>
      <c r="O118" s="153">
        <v>0.44331532141725061</v>
      </c>
      <c r="P118" s="153">
        <v>0.05</v>
      </c>
      <c r="T118" s="153"/>
    </row>
    <row r="119" spans="2:20" ht="12.75" customHeight="1" x14ac:dyDescent="0.2">
      <c r="B119" s="195"/>
      <c r="C119" s="195"/>
      <c r="D119" s="195"/>
      <c r="E119" s="195"/>
      <c r="F119" s="195"/>
      <c r="G119" s="195"/>
      <c r="J119" s="117">
        <v>41486</v>
      </c>
      <c r="K119" s="153">
        <v>13.672461840071151</v>
      </c>
      <c r="L119" s="153">
        <v>2.9431094897545629</v>
      </c>
      <c r="M119" s="153">
        <v>2.3671640130652261</v>
      </c>
      <c r="N119" s="153">
        <v>3.9487183850338665</v>
      </c>
      <c r="O119" s="153">
        <v>0.42266825671473285</v>
      </c>
      <c r="P119" s="153">
        <v>0.05</v>
      </c>
      <c r="T119" s="153"/>
    </row>
    <row r="120" spans="2:20" ht="12.75" customHeight="1" x14ac:dyDescent="0.2">
      <c r="B120" s="195"/>
      <c r="C120" s="195"/>
      <c r="D120" s="195"/>
      <c r="E120" s="195"/>
      <c r="F120" s="195"/>
      <c r="G120" s="195"/>
      <c r="J120" s="117">
        <v>41517</v>
      </c>
      <c r="K120" s="153">
        <v>13.629176621048785</v>
      </c>
      <c r="L120" s="153">
        <v>2.9772984677057237</v>
      </c>
      <c r="M120" s="153">
        <v>2.393533730052916</v>
      </c>
      <c r="N120" s="153">
        <v>3.9658088293789562</v>
      </c>
      <c r="O120" s="153">
        <v>0.42032564720406224</v>
      </c>
      <c r="P120" s="153">
        <v>0.05</v>
      </c>
      <c r="T120" s="153"/>
    </row>
    <row r="121" spans="2:20" ht="12.75" customHeight="1" x14ac:dyDescent="0.2">
      <c r="B121" s="195"/>
      <c r="C121" s="195"/>
      <c r="D121" s="195"/>
      <c r="E121" s="195"/>
      <c r="F121" s="195"/>
      <c r="G121" s="195"/>
      <c r="J121" s="117">
        <v>41547</v>
      </c>
      <c r="K121" s="153">
        <v>13.616430822171415</v>
      </c>
      <c r="L121" s="153">
        <v>2.9416767184161667</v>
      </c>
      <c r="M121" s="153">
        <v>2.3033975376220841</v>
      </c>
      <c r="N121" s="153">
        <v>3.9091762444738931</v>
      </c>
      <c r="O121" s="153">
        <v>0.40538985170855674</v>
      </c>
      <c r="P121" s="153">
        <v>0.05</v>
      </c>
      <c r="T121" s="153"/>
    </row>
    <row r="122" spans="2:20" ht="12.75" customHeight="1" x14ac:dyDescent="0.2">
      <c r="B122" s="195"/>
      <c r="C122" s="195"/>
      <c r="D122" s="195"/>
      <c r="E122" s="195"/>
      <c r="F122" s="195"/>
      <c r="G122" s="195"/>
      <c r="J122" s="117">
        <v>41578</v>
      </c>
      <c r="K122" s="153">
        <v>13.735570564340788</v>
      </c>
      <c r="L122" s="153">
        <v>3.0154703128505096</v>
      </c>
      <c r="M122" s="153">
        <v>2.3476286480514128</v>
      </c>
      <c r="N122" s="153">
        <v>3.9737558717316031</v>
      </c>
      <c r="O122" s="153">
        <v>0.38974037268515205</v>
      </c>
      <c r="P122" s="153">
        <v>0.05</v>
      </c>
      <c r="T122" s="153"/>
    </row>
    <row r="123" spans="2:20" ht="12.75" customHeight="1" x14ac:dyDescent="0.2">
      <c r="B123" s="195"/>
      <c r="C123" s="195"/>
      <c r="D123" s="195"/>
      <c r="E123" s="195"/>
      <c r="F123" s="195"/>
      <c r="G123" s="195"/>
      <c r="J123" s="117">
        <v>41608</v>
      </c>
      <c r="K123" s="153">
        <v>14.006252496271665</v>
      </c>
      <c r="L123" s="153">
        <v>3.0378912755598257</v>
      </c>
      <c r="M123" s="153">
        <v>2.3209968524020566</v>
      </c>
      <c r="N123" s="153">
        <v>4.0014062756320801</v>
      </c>
      <c r="O123" s="153">
        <v>0.38198558195174237</v>
      </c>
      <c r="P123" s="153">
        <v>0.05</v>
      </c>
      <c r="T123" s="153"/>
    </row>
    <row r="124" spans="2:20" ht="12.75" customHeight="1" x14ac:dyDescent="0.2">
      <c r="B124" s="195"/>
      <c r="C124" s="195"/>
      <c r="D124" s="195"/>
      <c r="E124" s="195"/>
      <c r="F124" s="195"/>
      <c r="G124" s="195"/>
      <c r="J124" s="117">
        <v>41639</v>
      </c>
      <c r="K124" s="153">
        <v>13.69216348788953</v>
      </c>
      <c r="L124" s="153">
        <v>3.0431884867153136</v>
      </c>
      <c r="M124" s="153">
        <v>2.3295080069161811</v>
      </c>
      <c r="N124" s="153">
        <v>3.9802488019853515</v>
      </c>
      <c r="O124" s="153">
        <v>0.36279542427550382</v>
      </c>
      <c r="P124" s="153">
        <v>0.05</v>
      </c>
      <c r="T124" s="153"/>
    </row>
    <row r="125" spans="2:20" ht="12.75" customHeight="1" x14ac:dyDescent="0.2">
      <c r="B125" s="195"/>
      <c r="C125" s="195"/>
      <c r="D125" s="195"/>
      <c r="E125" s="195"/>
      <c r="F125" s="195"/>
      <c r="G125" s="195"/>
      <c r="J125" s="117">
        <v>41670</v>
      </c>
      <c r="K125" s="153">
        <v>13.690276043549838</v>
      </c>
      <c r="L125" s="153">
        <v>3.1146363997148714</v>
      </c>
      <c r="M125" s="153">
        <v>2.3412776305507705</v>
      </c>
      <c r="N125" s="153">
        <v>4.0040912864568643</v>
      </c>
      <c r="O125" s="153">
        <v>0.3727749442081329</v>
      </c>
      <c r="P125" s="153">
        <v>0.05</v>
      </c>
      <c r="T125" s="153"/>
    </row>
    <row r="126" spans="2:20" ht="12.75" customHeight="1" x14ac:dyDescent="0.2">
      <c r="B126" s="195"/>
      <c r="C126" s="195"/>
      <c r="D126" s="195"/>
      <c r="E126" s="195"/>
      <c r="F126" s="195"/>
      <c r="G126" s="195"/>
      <c r="J126" s="117">
        <v>41698</v>
      </c>
      <c r="K126" s="153">
        <v>13.806766269741813</v>
      </c>
      <c r="L126" s="153">
        <v>3.0737986115919069</v>
      </c>
      <c r="M126" s="153">
        <v>2.3466159630867383</v>
      </c>
      <c r="N126" s="153">
        <v>3.9954755332348744</v>
      </c>
      <c r="O126" s="153">
        <v>0.37350575419765208</v>
      </c>
      <c r="P126" s="153">
        <v>0.05</v>
      </c>
      <c r="T126" s="153"/>
    </row>
    <row r="127" spans="2:20" ht="12.75" customHeight="1" x14ac:dyDescent="0.2">
      <c r="B127" s="195"/>
      <c r="C127" s="195"/>
      <c r="D127" s="195"/>
      <c r="E127" s="195"/>
      <c r="F127" s="195"/>
      <c r="G127" s="195"/>
      <c r="J127" s="117">
        <v>41729</v>
      </c>
      <c r="K127" s="153">
        <v>13.898079452194889</v>
      </c>
      <c r="L127" s="153">
        <v>2.9795829583520819</v>
      </c>
      <c r="M127" s="153">
        <v>2.3055508397498463</v>
      </c>
      <c r="N127" s="153">
        <v>3.9487400608382819</v>
      </c>
      <c r="O127" s="153">
        <v>0.36093422796667607</v>
      </c>
      <c r="P127" s="153">
        <v>0.05</v>
      </c>
      <c r="T127" s="153"/>
    </row>
    <row r="128" spans="2:20" ht="12.75" customHeight="1" x14ac:dyDescent="0.2">
      <c r="B128" s="195"/>
      <c r="C128" s="195"/>
      <c r="D128" s="195"/>
      <c r="E128" s="195"/>
      <c r="F128" s="195"/>
      <c r="G128" s="195"/>
      <c r="J128" s="117">
        <v>41759</v>
      </c>
      <c r="K128" s="153">
        <v>14.145209137858764</v>
      </c>
      <c r="L128" s="153">
        <v>2.9587527988567448</v>
      </c>
      <c r="M128" s="153">
        <v>2.4174341985145924</v>
      </c>
      <c r="N128" s="153">
        <v>3.9924491661242678</v>
      </c>
      <c r="O128" s="153">
        <v>0.35244498396847379</v>
      </c>
      <c r="P128" s="153">
        <v>0.05</v>
      </c>
      <c r="T128" s="153"/>
    </row>
    <row r="129" spans="2:20" ht="12.75" customHeight="1" x14ac:dyDescent="0.2">
      <c r="B129" s="195"/>
      <c r="C129" s="195"/>
      <c r="D129" s="195"/>
      <c r="E129" s="195"/>
      <c r="F129" s="195"/>
      <c r="G129" s="195"/>
      <c r="J129" s="117">
        <v>41790</v>
      </c>
      <c r="K129" s="153">
        <v>13.888400639141576</v>
      </c>
      <c r="L129" s="153">
        <v>2.8926736694704269</v>
      </c>
      <c r="M129" s="153">
        <v>2.3417591542821583</v>
      </c>
      <c r="N129" s="153">
        <v>3.9075531238200343</v>
      </c>
      <c r="O129" s="153">
        <v>0.33628195005573414</v>
      </c>
      <c r="P129" s="153">
        <v>0.05</v>
      </c>
      <c r="T129" s="153"/>
    </row>
    <row r="130" spans="2:20" ht="12.75" customHeight="1" x14ac:dyDescent="0.2">
      <c r="B130" s="195"/>
      <c r="C130" s="195"/>
      <c r="D130" s="195"/>
      <c r="E130" s="195"/>
      <c r="F130" s="195"/>
      <c r="G130" s="195"/>
      <c r="J130" s="117">
        <v>41820</v>
      </c>
      <c r="K130" s="153">
        <v>13.733870390242014</v>
      </c>
      <c r="L130" s="153">
        <v>2.8600746245702613</v>
      </c>
      <c r="M130" s="153">
        <v>2.3592638606769105</v>
      </c>
      <c r="N130" s="153">
        <v>3.874520733820229</v>
      </c>
      <c r="O130" s="153">
        <v>0.33206859605102662</v>
      </c>
      <c r="P130" s="153">
        <v>0.05</v>
      </c>
      <c r="T130" s="153"/>
    </row>
    <row r="131" spans="2:20" ht="12.75" customHeight="1" x14ac:dyDescent="0.2">
      <c r="B131" s="195"/>
      <c r="C131" s="195"/>
      <c r="D131" s="195"/>
      <c r="E131" s="195"/>
      <c r="F131" s="195"/>
      <c r="G131" s="195"/>
      <c r="J131" s="117">
        <v>41851</v>
      </c>
      <c r="K131" s="153">
        <v>13.835267291179662</v>
      </c>
      <c r="L131" s="153">
        <v>2.8332395493461062</v>
      </c>
      <c r="M131" s="153">
        <v>2.2870767504547573</v>
      </c>
      <c r="N131" s="153">
        <v>3.8502717463134704</v>
      </c>
      <c r="O131" s="153">
        <v>0.31130269342585004</v>
      </c>
      <c r="P131" s="153">
        <v>0.05</v>
      </c>
      <c r="T131" s="153"/>
    </row>
    <row r="132" spans="2:20" ht="12.75" customHeight="1" x14ac:dyDescent="0.2">
      <c r="B132" s="195"/>
      <c r="C132" s="195"/>
      <c r="D132" s="195"/>
      <c r="E132" s="195"/>
      <c r="F132" s="195"/>
      <c r="G132" s="195"/>
      <c r="J132" s="117">
        <v>41882</v>
      </c>
      <c r="K132" s="153">
        <v>13.714226199435341</v>
      </c>
      <c r="L132" s="153">
        <v>2.8323347076369552</v>
      </c>
      <c r="M132" s="153">
        <v>2.3125177962901167</v>
      </c>
      <c r="N132" s="153">
        <v>3.8444597292961942</v>
      </c>
      <c r="O132" s="153">
        <v>0.29868991026748964</v>
      </c>
      <c r="P132" s="153">
        <v>0.05</v>
      </c>
      <c r="T132" s="153"/>
    </row>
    <row r="133" spans="2:20" ht="12.75" customHeight="1" x14ac:dyDescent="0.2">
      <c r="B133" s="195"/>
      <c r="C133" s="195"/>
      <c r="D133" s="195"/>
      <c r="E133" s="195"/>
      <c r="F133" s="195"/>
      <c r="G133" s="195"/>
      <c r="J133" s="117">
        <v>41912</v>
      </c>
      <c r="K133" s="153">
        <v>13.491805101487035</v>
      </c>
      <c r="L133" s="153">
        <v>2.7419747804065189</v>
      </c>
      <c r="M133" s="153">
        <v>2.2910879095563619</v>
      </c>
      <c r="N133" s="153">
        <v>3.7624482828390589</v>
      </c>
      <c r="O133" s="153">
        <v>0.29372612892758432</v>
      </c>
      <c r="P133" s="153">
        <v>0.05</v>
      </c>
      <c r="T133" s="153"/>
    </row>
    <row r="134" spans="2:20" ht="12.75" customHeight="1" x14ac:dyDescent="0.2">
      <c r="B134" s="195"/>
      <c r="C134" s="195"/>
      <c r="D134" s="195"/>
      <c r="E134" s="195"/>
      <c r="F134" s="195"/>
      <c r="G134" s="195"/>
      <c r="J134" s="117">
        <v>41943</v>
      </c>
      <c r="K134" s="153">
        <v>13.52517354396058</v>
      </c>
      <c r="L134" s="153">
        <v>2.723794988067274</v>
      </c>
      <c r="M134" s="153">
        <v>2.298139618197955</v>
      </c>
      <c r="N134" s="153">
        <v>3.7449344719211015</v>
      </c>
      <c r="O134" s="153">
        <v>0.28334053443412849</v>
      </c>
      <c r="P134" s="153">
        <v>0.05</v>
      </c>
      <c r="T134" s="153"/>
    </row>
    <row r="135" spans="2:20" ht="12.75" customHeight="1" x14ac:dyDescent="0.2">
      <c r="B135" s="195"/>
      <c r="C135" s="195"/>
      <c r="D135" s="195"/>
      <c r="E135" s="195"/>
      <c r="F135" s="195"/>
      <c r="G135" s="195"/>
      <c r="J135" s="117">
        <v>41973</v>
      </c>
      <c r="K135" s="153">
        <v>13.796409121290138</v>
      </c>
      <c r="L135" s="153">
        <v>2.6532356205402303</v>
      </c>
      <c r="M135" s="153">
        <v>2.4360641170212518</v>
      </c>
      <c r="N135" s="153">
        <v>3.7809746963394772</v>
      </c>
      <c r="O135" s="153">
        <v>0.27235038064563549</v>
      </c>
      <c r="P135" s="153">
        <v>0.05</v>
      </c>
      <c r="T135" s="153"/>
    </row>
    <row r="136" spans="2:20" ht="12.75" customHeight="1" x14ac:dyDescent="0.2">
      <c r="B136" s="195"/>
      <c r="C136" s="195"/>
      <c r="D136" s="195"/>
      <c r="E136" s="195"/>
      <c r="F136" s="195"/>
      <c r="G136" s="195"/>
      <c r="J136" s="117">
        <v>42004</v>
      </c>
      <c r="K136" s="153">
        <v>13.746607267791111</v>
      </c>
      <c r="L136" s="153">
        <v>2.5833740336315092</v>
      </c>
      <c r="M136" s="153">
        <v>2.295971003703376</v>
      </c>
      <c r="N136" s="153">
        <v>3.6906953783917293</v>
      </c>
      <c r="O136" s="153">
        <v>0.26169932450031763</v>
      </c>
      <c r="P136" s="153">
        <v>0.05</v>
      </c>
      <c r="T136" s="153"/>
    </row>
    <row r="137" spans="2:20" ht="12.75" customHeight="1" x14ac:dyDescent="0.2">
      <c r="B137" s="195"/>
      <c r="C137" s="195"/>
      <c r="D137" s="195"/>
      <c r="E137" s="195"/>
      <c r="F137" s="195"/>
      <c r="G137" s="195"/>
      <c r="J137" s="117">
        <v>42035</v>
      </c>
      <c r="K137" s="153">
        <v>13.019714001216942</v>
      </c>
      <c r="L137" s="153">
        <v>2.6297311515399193</v>
      </c>
      <c r="M137" s="153">
        <v>2.4453402117791203</v>
      </c>
      <c r="N137" s="153">
        <v>3.6775910398380027</v>
      </c>
      <c r="O137" s="153">
        <v>0.25440208717251522</v>
      </c>
      <c r="P137" s="153">
        <v>0.05</v>
      </c>
      <c r="T137" s="153"/>
    </row>
    <row r="138" spans="2:20" ht="12.75" customHeight="1" x14ac:dyDescent="0.2">
      <c r="B138" s="195"/>
      <c r="C138" s="195"/>
      <c r="D138" s="195"/>
      <c r="E138" s="195"/>
      <c r="F138" s="195"/>
      <c r="G138" s="195"/>
      <c r="J138" s="117">
        <v>42063</v>
      </c>
      <c r="K138" s="153">
        <v>12.982908487477305</v>
      </c>
      <c r="L138" s="153">
        <v>2.5355397536181057</v>
      </c>
      <c r="M138" s="153">
        <v>2.3603634306325016</v>
      </c>
      <c r="N138" s="153">
        <v>3.5818509215772094</v>
      </c>
      <c r="O138" s="153">
        <v>0.25019119884470248</v>
      </c>
      <c r="P138" s="153">
        <v>0.05</v>
      </c>
      <c r="T138" s="153"/>
    </row>
    <row r="139" spans="2:20" ht="12.75" customHeight="1" x14ac:dyDescent="0.2">
      <c r="J139" s="117">
        <v>42094</v>
      </c>
      <c r="K139" s="153">
        <v>12.858185762724444</v>
      </c>
      <c r="L139" s="153">
        <v>2.4394634968520847</v>
      </c>
      <c r="M139" s="153">
        <v>2.3173865432644503</v>
      </c>
      <c r="N139" s="153">
        <v>3.5023711775879969</v>
      </c>
      <c r="O139" s="153">
        <v>0.24160619283249862</v>
      </c>
      <c r="P139" s="153">
        <v>0.05</v>
      </c>
      <c r="T139" s="153"/>
    </row>
    <row r="140" spans="2:20" ht="12.75" customHeight="1" x14ac:dyDescent="0.2">
      <c r="J140" s="117">
        <v>42124</v>
      </c>
      <c r="K140" s="153">
        <v>12.653722581380226</v>
      </c>
      <c r="L140" s="153">
        <v>2.4130282004351549</v>
      </c>
      <c r="M140" s="153">
        <v>2.3456095684006129</v>
      </c>
      <c r="N140" s="153">
        <v>3.4661697942753591</v>
      </c>
      <c r="O140" s="153">
        <v>0.23301605248761165</v>
      </c>
      <c r="P140" s="153">
        <v>0.05</v>
      </c>
      <c r="T140" s="153"/>
    </row>
    <row r="141" spans="2:20" ht="12.75" customHeight="1" x14ac:dyDescent="0.2">
      <c r="J141" s="117">
        <v>42155</v>
      </c>
      <c r="K141" s="153">
        <v>12.348701761073926</v>
      </c>
      <c r="L141" s="153">
        <v>2.3312541648437923</v>
      </c>
      <c r="M141" s="153">
        <v>2.2709679746314153</v>
      </c>
      <c r="N141" s="153">
        <v>3.3608569825953607</v>
      </c>
      <c r="O141" s="153">
        <v>0.22834901840834287</v>
      </c>
      <c r="P141" s="153">
        <v>0.05</v>
      </c>
      <c r="T141" s="153"/>
    </row>
    <row r="142" spans="2:20" ht="12.75" customHeight="1" x14ac:dyDescent="0.2">
      <c r="J142" s="117">
        <v>42185</v>
      </c>
      <c r="K142" s="153">
        <v>12.347570504402757</v>
      </c>
      <c r="L142" s="153">
        <v>2.2882816199661122</v>
      </c>
      <c r="M142" s="153">
        <v>2.1642609200646641</v>
      </c>
      <c r="N142" s="153">
        <v>3.3779495939186255</v>
      </c>
      <c r="O142" s="153">
        <v>0.21726293536573407</v>
      </c>
      <c r="P142" s="153">
        <v>0.05</v>
      </c>
      <c r="T142" s="153"/>
    </row>
    <row r="143" spans="2:20" ht="12.75" customHeight="1" x14ac:dyDescent="0.2">
      <c r="J143" s="117">
        <v>42216</v>
      </c>
      <c r="K143" s="153">
        <v>12.370487268585057</v>
      </c>
      <c r="L143" s="153">
        <v>2.3369411251929537</v>
      </c>
      <c r="M143" s="153">
        <v>2.210281190171218</v>
      </c>
      <c r="N143" s="153">
        <v>3.4144756381444501</v>
      </c>
      <c r="O143" s="153">
        <v>0.20733003313684006</v>
      </c>
      <c r="P143" s="153">
        <v>0.05</v>
      </c>
      <c r="T143" s="153"/>
    </row>
    <row r="144" spans="2:20" ht="12.75" customHeight="1" x14ac:dyDescent="0.2">
      <c r="J144" s="117">
        <v>42247</v>
      </c>
      <c r="K144" s="153">
        <v>12.401777708869194</v>
      </c>
      <c r="L144" s="153">
        <v>2.34827075207241</v>
      </c>
      <c r="M144" s="153">
        <v>2.2247488653422502</v>
      </c>
      <c r="N144" s="153">
        <v>3.4115245236509537</v>
      </c>
      <c r="O144" s="153">
        <v>0.20327396553149968</v>
      </c>
      <c r="P144" s="153">
        <v>0.05</v>
      </c>
      <c r="T144" s="153"/>
    </row>
    <row r="145" spans="10:20" ht="12.75" customHeight="1" x14ac:dyDescent="0.2">
      <c r="J145" s="117">
        <v>42277</v>
      </c>
      <c r="K145" s="153">
        <v>11.910095787839509</v>
      </c>
      <c r="L145" s="153">
        <v>2.3774217414135772</v>
      </c>
      <c r="M145" s="153">
        <v>2.3328940421923776</v>
      </c>
      <c r="N145" s="153">
        <v>3.413800976287213</v>
      </c>
      <c r="O145" s="153">
        <v>0.19872710933895102</v>
      </c>
      <c r="P145" s="153">
        <v>0.05</v>
      </c>
      <c r="T145" s="153"/>
    </row>
    <row r="146" spans="10:20" ht="12.75" customHeight="1" x14ac:dyDescent="0.2">
      <c r="J146" s="117">
        <v>42308</v>
      </c>
      <c r="K146" s="153">
        <v>12.02143356086339</v>
      </c>
      <c r="L146" s="153">
        <v>2.39099297683694</v>
      </c>
      <c r="M146" s="153">
        <v>2.2095151261657175</v>
      </c>
      <c r="N146" s="153">
        <v>3.3808317270187733</v>
      </c>
      <c r="O146" s="153">
        <v>0.19893884478676771</v>
      </c>
      <c r="P146" s="153">
        <v>0.05</v>
      </c>
      <c r="T146" s="153"/>
    </row>
    <row r="147" spans="10:20" ht="12.75" customHeight="1" x14ac:dyDescent="0.2">
      <c r="J147" s="117">
        <v>42338</v>
      </c>
      <c r="K147" s="153">
        <v>11.860904195320071</v>
      </c>
      <c r="L147" s="153">
        <v>2.3487023568920722</v>
      </c>
      <c r="M147" s="153">
        <v>2.1489567519537376</v>
      </c>
      <c r="N147" s="153">
        <v>3.3175120757149439</v>
      </c>
      <c r="O147" s="153">
        <v>0.17569784319596465</v>
      </c>
      <c r="P147" s="153">
        <v>0.05</v>
      </c>
      <c r="T147" s="153"/>
    </row>
    <row r="148" spans="10:20" ht="12.75" customHeight="1" x14ac:dyDescent="0.2">
      <c r="J148" s="117">
        <v>42369</v>
      </c>
      <c r="K148" s="153">
        <v>11.510746332700872</v>
      </c>
      <c r="L148" s="153">
        <v>2.325164068573883</v>
      </c>
      <c r="M148" s="153">
        <v>2.0956059045333344</v>
      </c>
      <c r="N148" s="153">
        <v>3.2574563896165825</v>
      </c>
      <c r="O148" s="153">
        <v>0.18189889756230332</v>
      </c>
      <c r="P148" s="153">
        <v>0.05</v>
      </c>
      <c r="T148" s="153"/>
    </row>
    <row r="149" spans="10:20" ht="12.75" customHeight="1" x14ac:dyDescent="0.2">
      <c r="J149" s="117">
        <v>42400</v>
      </c>
      <c r="K149" s="153">
        <v>11.580049592792404</v>
      </c>
      <c r="L149" s="153">
        <v>2.3568891827139633</v>
      </c>
      <c r="M149" s="153">
        <v>2.2695118111509487</v>
      </c>
      <c r="N149" s="153">
        <v>3.3365306713226306</v>
      </c>
      <c r="O149" s="153">
        <v>0.17031439534488016</v>
      </c>
      <c r="P149" s="153">
        <v>0.05</v>
      </c>
      <c r="T149" s="153"/>
    </row>
    <row r="150" spans="10:20" ht="12.75" customHeight="1" x14ac:dyDescent="0.2">
      <c r="J150" s="117">
        <v>42429</v>
      </c>
      <c r="K150" s="153">
        <v>11.275393379223047</v>
      </c>
      <c r="L150" s="153">
        <v>2.3615188519179466</v>
      </c>
      <c r="M150" s="153">
        <v>2.3051737061508653</v>
      </c>
      <c r="N150" s="153">
        <v>3.3266871638078053</v>
      </c>
      <c r="O150" s="153">
        <v>0.16552618505400893</v>
      </c>
      <c r="P150" s="153">
        <v>0.05</v>
      </c>
      <c r="T150" s="153"/>
    </row>
    <row r="151" spans="10:20" ht="12.75" customHeight="1" x14ac:dyDescent="0.2">
      <c r="J151" s="117">
        <v>42460</v>
      </c>
      <c r="K151" s="153">
        <v>10.869483946926463</v>
      </c>
      <c r="L151" s="153">
        <v>2.2207642684337139</v>
      </c>
      <c r="M151" s="153">
        <v>2.3115403103069689</v>
      </c>
      <c r="N151" s="153">
        <v>3.200833406952333</v>
      </c>
      <c r="O151" s="153">
        <v>0.15624712773991384</v>
      </c>
      <c r="P151" s="153">
        <v>0.05</v>
      </c>
      <c r="T151" s="153"/>
    </row>
    <row r="152" spans="10:20" ht="12.75" customHeight="1" x14ac:dyDescent="0.2">
      <c r="J152" s="117">
        <v>42490</v>
      </c>
      <c r="K152" s="153">
        <v>10.798480031677267</v>
      </c>
      <c r="L152" s="153">
        <v>2.2592083540972405</v>
      </c>
      <c r="M152" s="153">
        <v>2.3790395863202973</v>
      </c>
      <c r="N152" s="153">
        <v>3.234209023557153</v>
      </c>
      <c r="O152" s="153">
        <v>0.15281784493159878</v>
      </c>
      <c r="P152" s="153">
        <v>0.05</v>
      </c>
      <c r="T152" s="153"/>
    </row>
    <row r="153" spans="10:20" ht="12.75" customHeight="1" x14ac:dyDescent="0.2">
      <c r="J153" s="117">
        <v>42521</v>
      </c>
      <c r="K153" s="153">
        <v>10.588447766694227</v>
      </c>
      <c r="L153" s="153">
        <v>2.2134686879760324</v>
      </c>
      <c r="M153" s="153">
        <v>2.3576191887213707</v>
      </c>
      <c r="N153" s="153">
        <v>3.1831620138345658</v>
      </c>
      <c r="O153" s="153">
        <v>0.13103545469237726</v>
      </c>
      <c r="P153" s="153">
        <v>0.05</v>
      </c>
      <c r="T153" s="153"/>
    </row>
    <row r="154" spans="10:20" ht="12.75" customHeight="1" x14ac:dyDescent="0.2">
      <c r="J154" s="117">
        <v>42551</v>
      </c>
      <c r="K154" s="153">
        <v>10.550078616067928</v>
      </c>
      <c r="L154" s="153">
        <v>2.1330688329097591</v>
      </c>
      <c r="M154" s="153">
        <v>2.4512356053062474</v>
      </c>
      <c r="N154" s="153">
        <v>3.1733926334773832</v>
      </c>
      <c r="O154" s="153">
        <v>0.12580730073990568</v>
      </c>
      <c r="P154" s="153">
        <v>0.05</v>
      </c>
      <c r="T154" s="153"/>
    </row>
    <row r="155" spans="10:20" ht="12.75" customHeight="1" x14ac:dyDescent="0.2">
      <c r="J155" s="117">
        <v>42582</v>
      </c>
      <c r="K155" s="153">
        <v>10.683153914083256</v>
      </c>
      <c r="L155" s="153">
        <v>2.1946606407573643</v>
      </c>
      <c r="M155" s="153">
        <v>2.2945734643902869</v>
      </c>
      <c r="N155" s="153">
        <v>3.1564071981418409</v>
      </c>
      <c r="O155" s="153">
        <v>0.11649425075848645</v>
      </c>
      <c r="P155" s="153">
        <v>0.05</v>
      </c>
      <c r="T155" s="153"/>
    </row>
    <row r="156" spans="10:20" ht="12.75" customHeight="1" x14ac:dyDescent="0.2">
      <c r="J156" s="117">
        <v>42613</v>
      </c>
      <c r="K156" s="153">
        <v>10.506446058077483</v>
      </c>
      <c r="L156" s="153">
        <v>2.1402244440613645</v>
      </c>
      <c r="M156" s="153">
        <v>2.2089692007627622</v>
      </c>
      <c r="N156" s="153">
        <v>3.0768889221179081</v>
      </c>
      <c r="O156" s="153">
        <v>0.11400198021641275</v>
      </c>
      <c r="P156" s="153">
        <v>0.05</v>
      </c>
      <c r="T156" s="153"/>
    </row>
    <row r="157" spans="10:20" ht="12.75" customHeight="1" x14ac:dyDescent="0.2">
      <c r="J157" s="117">
        <v>42643</v>
      </c>
      <c r="K157" s="153">
        <v>10.360429139016484</v>
      </c>
      <c r="L157" s="153">
        <v>2.1102689402634685</v>
      </c>
      <c r="M157" s="153">
        <v>2.2166436163968717</v>
      </c>
      <c r="N157" s="153">
        <v>3.0449993460595528</v>
      </c>
      <c r="O157" s="153">
        <v>0.1097857928783751</v>
      </c>
      <c r="P157" s="153">
        <v>0.05</v>
      </c>
      <c r="T157" s="153"/>
    </row>
    <row r="158" spans="10:20" ht="12.75" customHeight="1" x14ac:dyDescent="0.2">
      <c r="J158" s="117">
        <v>42674</v>
      </c>
      <c r="K158" s="153">
        <v>10.297595695043407</v>
      </c>
      <c r="L158" s="153">
        <v>2.1256817467166513</v>
      </c>
      <c r="M158" s="153">
        <v>2.2324281661906178</v>
      </c>
      <c r="N158" s="153">
        <v>3.0536606009313738</v>
      </c>
      <c r="O158" s="153">
        <v>0.10540245285456031</v>
      </c>
      <c r="P158" s="153">
        <v>0.05</v>
      </c>
      <c r="T158" s="153"/>
    </row>
    <row r="159" spans="10:20" ht="12.75" customHeight="1" x14ac:dyDescent="0.2">
      <c r="J159" s="117">
        <v>42704</v>
      </c>
      <c r="K159" s="153">
        <v>10.075888667091309</v>
      </c>
      <c r="L159" s="153">
        <v>2.0294738075662968</v>
      </c>
      <c r="M159" s="153">
        <v>2.2351025105911098</v>
      </c>
      <c r="N159" s="153">
        <v>2.9844494362484797</v>
      </c>
      <c r="O159" s="153">
        <v>9.8493747643838669E-2</v>
      </c>
      <c r="P159" s="153">
        <v>0.05</v>
      </c>
      <c r="T159" s="153"/>
    </row>
    <row r="160" spans="10:20" ht="12.75" customHeight="1" x14ac:dyDescent="0.2">
      <c r="J160" s="117">
        <v>42735</v>
      </c>
      <c r="K160" s="153">
        <v>9.9839712860823084</v>
      </c>
      <c r="L160" s="153">
        <v>2.0631151782977515</v>
      </c>
      <c r="M160" s="153">
        <v>2.2225475615446602</v>
      </c>
      <c r="N160" s="153">
        <v>3.0001146957286053</v>
      </c>
      <c r="O160" s="153">
        <v>9.3038903504246498E-2</v>
      </c>
      <c r="P160" s="153">
        <v>0.05</v>
      </c>
      <c r="T160" s="153"/>
    </row>
    <row r="161" spans="10:20" ht="12.75" customHeight="1" x14ac:dyDescent="0.2">
      <c r="J161" s="117">
        <v>42766</v>
      </c>
      <c r="K161" s="153">
        <v>10.2461472324298</v>
      </c>
      <c r="L161" s="153">
        <v>2.1495381346529499</v>
      </c>
      <c r="M161" s="153">
        <v>2.3523060365611426</v>
      </c>
      <c r="N161" s="153">
        <v>3.1134044151009506</v>
      </c>
      <c r="O161" s="153">
        <v>8.5765167443641793E-2</v>
      </c>
      <c r="P161" s="153">
        <v>0.05</v>
      </c>
      <c r="T161" s="153"/>
    </row>
    <row r="162" spans="10:20" ht="12.75" customHeight="1" x14ac:dyDescent="0.2">
      <c r="J162" s="117">
        <v>42794</v>
      </c>
      <c r="K162" s="153">
        <v>9.5626571751105338</v>
      </c>
      <c r="L162" s="153">
        <v>2.1426151504934339</v>
      </c>
      <c r="M162" s="153">
        <v>2.4099273866396023</v>
      </c>
      <c r="N162" s="153">
        <v>3.0544538742349183</v>
      </c>
      <c r="O162" s="153">
        <v>8.4482913107640639E-2</v>
      </c>
      <c r="P162" s="153">
        <v>0.05</v>
      </c>
      <c r="T162" s="153"/>
    </row>
    <row r="163" spans="10:20" ht="12.75" customHeight="1" x14ac:dyDescent="0.2">
      <c r="J163" s="117">
        <v>42825</v>
      </c>
      <c r="K163" s="153">
        <v>9.3360787030201067</v>
      </c>
      <c r="L163" s="153">
        <v>2.1929458872762115</v>
      </c>
      <c r="M163" s="153">
        <v>2.2984575897891526</v>
      </c>
      <c r="N163" s="153">
        <v>3.0182323004031115</v>
      </c>
      <c r="O163" s="153">
        <v>8.2602643558655708E-2</v>
      </c>
      <c r="P163" s="153">
        <v>0.05</v>
      </c>
      <c r="T163" s="153"/>
    </row>
    <row r="164" spans="10:20" ht="12.75" customHeight="1" x14ac:dyDescent="0.2">
      <c r="J164" s="117">
        <v>42855</v>
      </c>
      <c r="K164" s="153">
        <v>9.1906215814734349</v>
      </c>
      <c r="L164" s="153">
        <v>2.1965409891888781</v>
      </c>
      <c r="M164" s="153">
        <v>2.4054073133893561</v>
      </c>
      <c r="N164" s="153">
        <v>3.0374589656018833</v>
      </c>
      <c r="O164" s="153">
        <v>8.2018963236339004E-2</v>
      </c>
      <c r="P164" s="153">
        <v>0.05</v>
      </c>
      <c r="T164" s="153"/>
    </row>
    <row r="165" spans="10:20" ht="12.75" customHeight="1" x14ac:dyDescent="0.2">
      <c r="J165" s="117">
        <v>42886</v>
      </c>
      <c r="K165" s="153">
        <v>9.2969175162636546</v>
      </c>
      <c r="L165" s="153">
        <v>2.2067319005545007</v>
      </c>
      <c r="M165" s="153">
        <v>2.3338429785059205</v>
      </c>
      <c r="N165" s="153">
        <v>3.0270038843561315</v>
      </c>
      <c r="O165" s="153">
        <v>8.180742659704314E-2</v>
      </c>
      <c r="P165" s="153">
        <v>0.05</v>
      </c>
      <c r="T165" s="153"/>
    </row>
    <row r="166" spans="10:20" ht="12.75" customHeight="1" x14ac:dyDescent="0.2">
      <c r="J166" s="117">
        <v>42916</v>
      </c>
      <c r="K166" s="153">
        <v>9.233164236206699</v>
      </c>
      <c r="L166" s="153">
        <v>2.2274380126937765</v>
      </c>
      <c r="M166" s="153">
        <v>2.3069583508084639</v>
      </c>
      <c r="N166" s="153">
        <v>3.0184302707914856</v>
      </c>
      <c r="O166" s="153">
        <v>8.2962680787741966E-2</v>
      </c>
      <c r="P166" s="153">
        <v>0.05</v>
      </c>
      <c r="T166" s="153"/>
    </row>
    <row r="167" spans="10:20" ht="12.75" customHeight="1" x14ac:dyDescent="0.2">
      <c r="J167" s="117">
        <v>42947</v>
      </c>
      <c r="K167" s="153">
        <v>9.3780951996601143</v>
      </c>
      <c r="L167" s="153">
        <v>2.2515938610742432</v>
      </c>
      <c r="M167" s="153">
        <v>2.3122209386278563</v>
      </c>
      <c r="N167" s="153">
        <v>3.0494136230354796</v>
      </c>
      <c r="O167" s="153">
        <v>8.1738616891545171E-2</v>
      </c>
      <c r="P167" s="153">
        <v>0.05</v>
      </c>
      <c r="T167" s="153"/>
    </row>
    <row r="168" spans="10:20" ht="12.75" customHeight="1" x14ac:dyDescent="0.2">
      <c r="J168" s="117">
        <v>42978</v>
      </c>
      <c r="K168" s="153">
        <v>9.3364852843089672</v>
      </c>
      <c r="L168" s="153">
        <v>2.2424799772592872</v>
      </c>
      <c r="M168" s="153">
        <v>2.4062753187501564</v>
      </c>
      <c r="N168" s="153">
        <v>3.0731829253184184</v>
      </c>
      <c r="O168" s="153">
        <v>8.2201064704554377E-2</v>
      </c>
      <c r="P168" s="153">
        <v>0.25</v>
      </c>
      <c r="T168" s="153"/>
    </row>
    <row r="169" spans="10:20" ht="12.75" customHeight="1" x14ac:dyDescent="0.2">
      <c r="J169" s="117">
        <v>43008</v>
      </c>
      <c r="K169" s="153">
        <v>9.2061267577175538</v>
      </c>
      <c r="L169" s="153">
        <v>2.2411961429729996</v>
      </c>
      <c r="M169" s="153">
        <v>2.3511062558077289</v>
      </c>
      <c r="N169" s="153">
        <v>3.0299666056906109</v>
      </c>
      <c r="O169" s="153">
        <v>8.1956680507180107E-2</v>
      </c>
      <c r="P169" s="153">
        <v>0.25</v>
      </c>
      <c r="T169" s="153"/>
    </row>
    <row r="170" spans="10:20" ht="12.75" customHeight="1" x14ac:dyDescent="0.2">
      <c r="J170" s="117">
        <v>43039</v>
      </c>
      <c r="K170" s="153">
        <v>8.9286020224554061</v>
      </c>
      <c r="L170" s="153">
        <v>2.288190462295935</v>
      </c>
      <c r="M170" s="153">
        <v>2.4495250147518819</v>
      </c>
      <c r="N170" s="153">
        <v>3.0626669229206929</v>
      </c>
      <c r="O170" s="153">
        <v>8.2340700305465669E-2</v>
      </c>
      <c r="P170" s="153">
        <v>0.25</v>
      </c>
      <c r="T170" s="153"/>
    </row>
    <row r="171" spans="10:20" ht="12.75" customHeight="1" x14ac:dyDescent="0.2">
      <c r="J171" s="117">
        <v>43069</v>
      </c>
      <c r="K171" s="153">
        <v>8.6490594642375154</v>
      </c>
      <c r="L171" s="153">
        <v>2.286836183976408</v>
      </c>
      <c r="M171" s="153">
        <v>2.5776028825941966</v>
      </c>
      <c r="N171" s="153">
        <v>3.0785021573449867</v>
      </c>
      <c r="O171" s="153">
        <v>7.833849945091817E-2</v>
      </c>
      <c r="P171" s="153">
        <v>0.5</v>
      </c>
      <c r="T171" s="153"/>
    </row>
    <row r="172" spans="10:20" ht="12.75" customHeight="1" x14ac:dyDescent="0.2">
      <c r="J172" s="117">
        <v>43100</v>
      </c>
      <c r="K172" s="153">
        <v>8.6221259153235241</v>
      </c>
      <c r="L172" s="153">
        <v>2.3049815703113876</v>
      </c>
      <c r="M172" s="153">
        <v>2.5693542985628679</v>
      </c>
      <c r="N172" s="153">
        <v>3.0854339244340618</v>
      </c>
      <c r="O172" s="153">
        <v>7.5127565654342796E-2</v>
      </c>
      <c r="P172" s="153">
        <v>0.5</v>
      </c>
      <c r="T172" s="153"/>
    </row>
    <row r="173" spans="10:20" ht="12.75" customHeight="1" x14ac:dyDescent="0.2">
      <c r="J173" s="117">
        <v>43131</v>
      </c>
      <c r="K173" s="153">
        <v>8.7632382881531043</v>
      </c>
      <c r="L173" s="153">
        <v>2.3568813448881882</v>
      </c>
      <c r="M173" s="153">
        <v>2.631596132829547</v>
      </c>
      <c r="N173" s="153">
        <v>3.1464373192034332</v>
      </c>
      <c r="O173" s="153">
        <v>8.715286878668746E-2</v>
      </c>
      <c r="P173" s="153">
        <v>0.5</v>
      </c>
      <c r="T173" s="153"/>
    </row>
    <row r="174" spans="10:20" ht="12.75" customHeight="1" x14ac:dyDescent="0.2">
      <c r="J174" s="117">
        <v>43159</v>
      </c>
      <c r="K174" s="153">
        <v>8.6454786006708773</v>
      </c>
      <c r="L174" s="153">
        <v>2.4010094478812016</v>
      </c>
      <c r="M174" s="153">
        <v>2.7957897104857929</v>
      </c>
      <c r="N174" s="153">
        <v>3.2129302981170316</v>
      </c>
      <c r="O174" s="153">
        <v>8.9689017216828093E-2</v>
      </c>
      <c r="P174" s="153">
        <v>0.75</v>
      </c>
      <c r="T174" s="153"/>
    </row>
    <row r="175" spans="10:20" ht="12.75" customHeight="1" x14ac:dyDescent="0.2">
      <c r="J175" s="117">
        <v>43190</v>
      </c>
      <c r="K175" s="153">
        <v>8.376533000539176</v>
      </c>
      <c r="L175" s="153">
        <v>2.4799165258570306</v>
      </c>
      <c r="M175" s="153">
        <v>2.7389140771268967</v>
      </c>
      <c r="N175" s="153">
        <v>3.2073673445928166</v>
      </c>
      <c r="O175" s="153">
        <v>9.3486023355450074E-2</v>
      </c>
      <c r="P175" s="153">
        <v>0.75</v>
      </c>
      <c r="T175" s="153"/>
    </row>
    <row r="176" spans="10:20" ht="12.75" customHeight="1" x14ac:dyDescent="0.2">
      <c r="J176" s="117">
        <v>43220</v>
      </c>
      <c r="K176" s="153">
        <v>8.4727869701192926</v>
      </c>
      <c r="L176" s="153">
        <v>2.5259901424784079</v>
      </c>
      <c r="M176" s="153">
        <v>2.7730749873077456</v>
      </c>
      <c r="N176" s="153">
        <v>3.2549052478337703</v>
      </c>
      <c r="O176" s="153">
        <v>9.7935344764516583E-2</v>
      </c>
      <c r="P176" s="153">
        <v>0.75</v>
      </c>
      <c r="T176" s="153"/>
    </row>
    <row r="177" spans="10:22" ht="12.75" customHeight="1" x14ac:dyDescent="0.2">
      <c r="J177" s="117">
        <v>43251</v>
      </c>
      <c r="K177" s="153">
        <v>8.3938233570182383</v>
      </c>
      <c r="L177" s="153">
        <v>2.5211007309670972</v>
      </c>
      <c r="M177" s="153">
        <v>2.7927298279350565</v>
      </c>
      <c r="N177" s="153">
        <v>3.2525110774396739</v>
      </c>
      <c r="O177" s="153">
        <v>9.9808240525524922E-2</v>
      </c>
      <c r="P177" s="153">
        <v>0.75</v>
      </c>
      <c r="T177" s="153"/>
    </row>
    <row r="178" spans="10:22" ht="12.75" customHeight="1" x14ac:dyDescent="0.2">
      <c r="J178" s="117">
        <v>43281</v>
      </c>
      <c r="K178" s="153">
        <v>8.4465873431898153</v>
      </c>
      <c r="L178" s="153">
        <v>2.5162735528807394</v>
      </c>
      <c r="M178" s="153">
        <v>2.732506229809466</v>
      </c>
      <c r="N178" s="153">
        <v>3.2332581061606249</v>
      </c>
      <c r="O178" s="153">
        <v>0.10240564047029473</v>
      </c>
      <c r="P178" s="153">
        <v>1</v>
      </c>
      <c r="T178" s="153"/>
    </row>
    <row r="179" spans="10:22" ht="12.75" customHeight="1" x14ac:dyDescent="0.2">
      <c r="J179" s="117">
        <v>43312</v>
      </c>
      <c r="K179" s="153">
        <v>8.6125893078225868</v>
      </c>
      <c r="L179" s="153">
        <v>2.5358090012240138</v>
      </c>
      <c r="M179" s="153">
        <v>2.9610452792202406</v>
      </c>
      <c r="N179" s="153">
        <v>3.3408390254108067</v>
      </c>
      <c r="O179" s="153">
        <v>0.10327712693797107</v>
      </c>
      <c r="P179" s="153">
        <v>1</v>
      </c>
      <c r="T179" s="153"/>
    </row>
    <row r="180" spans="10:22" ht="12.75" customHeight="1" x14ac:dyDescent="0.2">
      <c r="J180" s="117">
        <v>43343</v>
      </c>
      <c r="K180" s="153">
        <v>8.3575498209102701</v>
      </c>
      <c r="L180" s="153">
        <v>2.5542245111722712</v>
      </c>
      <c r="M180" s="153">
        <v>3.1709789783175055</v>
      </c>
      <c r="N180" s="153">
        <v>3.3959074253255803</v>
      </c>
      <c r="O180" s="153">
        <v>0.11339318853906016</v>
      </c>
      <c r="P180" s="153">
        <v>1.25</v>
      </c>
      <c r="T180" s="153"/>
    </row>
    <row r="181" spans="10:22" ht="12.75" customHeight="1" x14ac:dyDescent="0.2">
      <c r="J181" s="117">
        <v>43373</v>
      </c>
      <c r="K181" s="153">
        <v>8.4055804732959327</v>
      </c>
      <c r="L181" s="153">
        <v>2.5707679642477577</v>
      </c>
      <c r="M181" s="153">
        <v>3.2865989693309503</v>
      </c>
      <c r="N181" s="153">
        <v>3.4473680415496721</v>
      </c>
      <c r="O181" s="153">
        <v>0.12598580537691531</v>
      </c>
      <c r="P181" s="153">
        <v>1.5</v>
      </c>
      <c r="T181" s="153"/>
    </row>
    <row r="182" spans="10:22" ht="12.75" customHeight="1" x14ac:dyDescent="0.2">
      <c r="J182" s="117">
        <v>43404</v>
      </c>
      <c r="K182" s="153">
        <v>8.3019598842342273</v>
      </c>
      <c r="L182" s="153">
        <v>2.632048064600252</v>
      </c>
      <c r="M182" s="153">
        <v>3.3904646814931709</v>
      </c>
      <c r="N182" s="153">
        <v>3.5053865367136776</v>
      </c>
      <c r="O182" s="153">
        <v>0.14019712594719022</v>
      </c>
      <c r="P182" s="153">
        <v>1.5</v>
      </c>
      <c r="T182" s="153"/>
    </row>
    <row r="183" spans="10:22" ht="12.75" customHeight="1" x14ac:dyDescent="0.2">
      <c r="J183" s="117">
        <v>43434</v>
      </c>
      <c r="K183" s="153">
        <v>8.3938411325592011</v>
      </c>
      <c r="L183" s="153">
        <v>2.6677789012891342</v>
      </c>
      <c r="M183" s="153">
        <v>3.5687579771013844</v>
      </c>
      <c r="N183" s="153">
        <v>3.5951023866388345</v>
      </c>
      <c r="O183" s="153">
        <v>0.16200316712661589</v>
      </c>
      <c r="P183" s="153">
        <v>1.75</v>
      </c>
      <c r="T183" s="153"/>
    </row>
    <row r="184" spans="10:22" ht="12.75" customHeight="1" x14ac:dyDescent="0.2">
      <c r="J184" s="117">
        <v>43465</v>
      </c>
      <c r="K184" s="153">
        <v>8.4686185766092628</v>
      </c>
      <c r="L184" s="153">
        <v>2.7595451645875042</v>
      </c>
      <c r="M184" s="153">
        <v>3.5669829445728909</v>
      </c>
      <c r="N184" s="153">
        <v>3.6525057812648991</v>
      </c>
      <c r="O184" s="153">
        <v>0.15860452516526788</v>
      </c>
      <c r="P184" s="153">
        <v>1.75</v>
      </c>
      <c r="T184" s="153"/>
    </row>
    <row r="185" spans="10:22" ht="12.75" customHeight="1" x14ac:dyDescent="0.2">
      <c r="J185" s="117">
        <v>43496</v>
      </c>
      <c r="K185" s="153">
        <v>8.31057531003656</v>
      </c>
      <c r="L185" s="153">
        <v>2.7457180508785592</v>
      </c>
      <c r="M185" s="153">
        <v>3.5419922177354861</v>
      </c>
      <c r="N185" s="153">
        <v>3.6139638884700673</v>
      </c>
      <c r="O185" s="153"/>
      <c r="P185" s="153">
        <v>1.75</v>
      </c>
      <c r="T185" s="153"/>
    </row>
    <row r="186" spans="10:22" ht="12.75" customHeight="1" x14ac:dyDescent="0.2">
      <c r="J186" s="186"/>
      <c r="P186" s="114">
        <v>1.75</v>
      </c>
      <c r="T186" s="153"/>
    </row>
    <row r="187" spans="10:22" ht="12.75" customHeight="1" x14ac:dyDescent="0.2">
      <c r="T187" s="153"/>
    </row>
    <row r="188" spans="10:22" ht="12.75" customHeight="1" x14ac:dyDescent="0.2">
      <c r="T188" s="153"/>
    </row>
    <row r="189" spans="10:22" ht="12.75" customHeight="1" x14ac:dyDescent="0.2">
      <c r="Q189" s="153"/>
      <c r="R189" s="153"/>
      <c r="S189" s="153"/>
      <c r="T189" s="153"/>
      <c r="U189" s="153"/>
      <c r="V189" s="153"/>
    </row>
  </sheetData>
  <mergeCells count="7">
    <mergeCell ref="C76:C77"/>
    <mergeCell ref="D76:D77"/>
    <mergeCell ref="E76:E77"/>
    <mergeCell ref="F76:F77"/>
    <mergeCell ref="B29:G31"/>
    <mergeCell ref="B71:F73"/>
    <mergeCell ref="B61:G63"/>
  </mergeCells>
  <pageMargins left="0.78740157499999996" right="0.78740157499999996" top="0.984251969" bottom="0.984251969" header="0.4921259845" footer="0.4921259845"/>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dimension ref="B3:Y99"/>
  <sheetViews>
    <sheetView showGridLines="0" zoomScaleNormal="100" workbookViewId="0"/>
  </sheetViews>
  <sheetFormatPr defaultRowHeight="12.75" customHeight="1" x14ac:dyDescent="0.2"/>
  <cols>
    <col min="1" max="7" width="9.140625" style="17"/>
    <col min="8" max="8" width="9.140625" style="257"/>
    <col min="9" max="9" width="9.140625" style="17"/>
    <col min="10" max="10" width="10" style="108" bestFit="1" customWidth="1"/>
    <col min="11" max="13" width="9.140625" style="108" customWidth="1"/>
    <col min="14" max="14" width="9.28515625" style="108" bestFit="1" customWidth="1"/>
    <col min="15" max="25" width="9.140625" style="108"/>
    <col min="26" max="16384" width="9.140625" style="17"/>
  </cols>
  <sheetData>
    <row r="3" spans="2:14" ht="12.75" customHeight="1" x14ac:dyDescent="0.2">
      <c r="B3" s="158" t="s">
        <v>356</v>
      </c>
      <c r="L3" s="108" t="s">
        <v>507</v>
      </c>
      <c r="M3" s="108" t="s">
        <v>508</v>
      </c>
      <c r="N3" s="108" t="s">
        <v>509</v>
      </c>
    </row>
    <row r="4" spans="2:14" ht="12.75" customHeight="1" x14ac:dyDescent="0.2">
      <c r="B4" s="340" t="s">
        <v>293</v>
      </c>
      <c r="C4" s="340"/>
      <c r="D4" s="340"/>
      <c r="E4" s="340"/>
      <c r="F4" s="340"/>
      <c r="G4" s="340"/>
      <c r="H4" s="302"/>
      <c r="I4" s="218"/>
      <c r="L4" s="108" t="s">
        <v>318</v>
      </c>
      <c r="M4" s="108" t="s">
        <v>319</v>
      </c>
      <c r="N4" s="108" t="s">
        <v>294</v>
      </c>
    </row>
    <row r="5" spans="2:14" ht="12.75" customHeight="1" x14ac:dyDescent="0.2">
      <c r="B5" s="340"/>
      <c r="C5" s="340"/>
      <c r="D5" s="340"/>
      <c r="E5" s="340"/>
      <c r="F5" s="340"/>
      <c r="G5" s="340"/>
      <c r="H5" s="302"/>
      <c r="I5" s="218"/>
      <c r="J5" s="312" t="s">
        <v>510</v>
      </c>
      <c r="K5" s="155" t="s">
        <v>304</v>
      </c>
      <c r="L5" s="126">
        <v>1.5842028394814703E-2</v>
      </c>
      <c r="M5" s="126">
        <v>0.32073698245016558</v>
      </c>
      <c r="N5" s="126">
        <v>7.8821468830855057</v>
      </c>
    </row>
    <row r="6" spans="2:14" ht="12.75" customHeight="1" x14ac:dyDescent="0.2">
      <c r="B6" s="73" t="s">
        <v>643</v>
      </c>
      <c r="J6" s="312" t="s">
        <v>511</v>
      </c>
      <c r="K6" s="155" t="s">
        <v>305</v>
      </c>
      <c r="L6" s="126">
        <v>4.1424767715212002E-2</v>
      </c>
      <c r="M6" s="126">
        <v>0.34156572034725396</v>
      </c>
      <c r="N6" s="126">
        <v>13.38606635999</v>
      </c>
    </row>
    <row r="7" spans="2:14" ht="12.75" customHeight="1" x14ac:dyDescent="0.2">
      <c r="J7" s="312" t="s">
        <v>512</v>
      </c>
      <c r="K7" s="155" t="s">
        <v>306</v>
      </c>
      <c r="L7" s="126">
        <v>0.11912929192507898</v>
      </c>
      <c r="M7" s="126">
        <v>0.67946260486657617</v>
      </c>
      <c r="N7" s="126">
        <v>14.523730412594293</v>
      </c>
    </row>
    <row r="8" spans="2:14" ht="12.75" customHeight="1" x14ac:dyDescent="0.2">
      <c r="J8" s="312" t="s">
        <v>513</v>
      </c>
      <c r="K8" s="155" t="s">
        <v>307</v>
      </c>
      <c r="L8" s="126">
        <v>2.0448387832688986E-2</v>
      </c>
      <c r="M8" s="126">
        <v>0.51970218243340194</v>
      </c>
      <c r="N8" s="126">
        <v>3.5718749856118004</v>
      </c>
    </row>
    <row r="9" spans="2:14" ht="12.75" customHeight="1" x14ac:dyDescent="0.2">
      <c r="J9" s="312" t="s">
        <v>514</v>
      </c>
      <c r="K9" s="155" t="s">
        <v>308</v>
      </c>
      <c r="L9" s="126">
        <v>-1.8739080677180886E-2</v>
      </c>
      <c r="M9" s="126">
        <v>7.2641399700901221E-3</v>
      </c>
      <c r="N9" s="126">
        <v>-6.60253987412257</v>
      </c>
    </row>
    <row r="10" spans="2:14" ht="12.75" customHeight="1" x14ac:dyDescent="0.2">
      <c r="J10" s="312" t="s">
        <v>502</v>
      </c>
      <c r="K10" s="155" t="s">
        <v>289</v>
      </c>
      <c r="L10" s="126">
        <v>1.25</v>
      </c>
      <c r="M10" s="126"/>
      <c r="N10" s="126"/>
    </row>
    <row r="22" spans="2:10" ht="12.75" customHeight="1" x14ac:dyDescent="0.2">
      <c r="J22" s="174"/>
    </row>
    <row r="27" spans="2:10" ht="12.75" customHeight="1" x14ac:dyDescent="0.2">
      <c r="B27" s="73" t="s">
        <v>7</v>
      </c>
    </row>
    <row r="31" spans="2:10" ht="12.75" customHeight="1" x14ac:dyDescent="0.2">
      <c r="B31" s="258" t="s">
        <v>515</v>
      </c>
      <c r="C31" s="176"/>
      <c r="D31" s="176"/>
      <c r="E31" s="176"/>
      <c r="F31" s="176"/>
      <c r="G31" s="176"/>
      <c r="H31" s="176"/>
    </row>
    <row r="32" spans="2:10" ht="12.75" customHeight="1" x14ac:dyDescent="0.2">
      <c r="B32" s="341" t="s">
        <v>516</v>
      </c>
      <c r="C32" s="341"/>
      <c r="D32" s="341"/>
      <c r="E32" s="341"/>
      <c r="F32" s="341"/>
      <c r="G32" s="341"/>
      <c r="H32" s="304"/>
    </row>
    <row r="33" spans="2:8" ht="12.75" customHeight="1" x14ac:dyDescent="0.2">
      <c r="B33" s="341"/>
      <c r="C33" s="341"/>
      <c r="D33" s="341"/>
      <c r="E33" s="341"/>
      <c r="F33" s="341"/>
      <c r="G33" s="341"/>
      <c r="H33" s="304"/>
    </row>
    <row r="34" spans="2:8" ht="12.75" customHeight="1" x14ac:dyDescent="0.2">
      <c r="B34" s="276" t="s">
        <v>517</v>
      </c>
      <c r="C34" s="176"/>
      <c r="D34" s="176"/>
      <c r="E34" s="176"/>
      <c r="F34" s="176"/>
      <c r="G34" s="176"/>
      <c r="H34" s="176"/>
    </row>
    <row r="49" spans="2:10" ht="12.75" customHeight="1" x14ac:dyDescent="0.2">
      <c r="J49" s="174"/>
    </row>
    <row r="56" spans="2:10" ht="12.75" customHeight="1" x14ac:dyDescent="0.2">
      <c r="B56" s="118" t="s">
        <v>127</v>
      </c>
    </row>
    <row r="68" spans="10:10" ht="12.75" customHeight="1" x14ac:dyDescent="0.2">
      <c r="J68" s="174" t="e">
        <f>(#REF!/#REF!)-1</f>
        <v>#REF!</v>
      </c>
    </row>
    <row r="82" spans="10:10" ht="12.75" customHeight="1" x14ac:dyDescent="0.2">
      <c r="J82" s="174" t="e">
        <f>(#REF!/#REF!)-1</f>
        <v>#REF!</v>
      </c>
    </row>
    <row r="99" spans="10:10" ht="12.75" customHeight="1" x14ac:dyDescent="0.2">
      <c r="J99" s="174" t="e">
        <f>(#REF!/#REF!)-1</f>
        <v>#REF!</v>
      </c>
    </row>
  </sheetData>
  <mergeCells count="2">
    <mergeCell ref="B4:G5"/>
    <mergeCell ref="B32:G33"/>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X185"/>
  <sheetViews>
    <sheetView showGridLines="0" zoomScaleNormal="100" workbookViewId="0"/>
  </sheetViews>
  <sheetFormatPr defaultRowHeight="12.75" customHeight="1" x14ac:dyDescent="0.2"/>
  <cols>
    <col min="1" max="1" width="9.140625" style="178" customWidth="1"/>
    <col min="2" max="6" width="9.140625" style="2" customWidth="1"/>
    <col min="7" max="8" width="9.140625" style="2"/>
    <col min="9" max="9" width="9.140625" style="142"/>
    <col min="10" max="12" width="9.140625" style="127" customWidth="1"/>
    <col min="13" max="17" width="9.140625" style="142"/>
    <col min="18" max="20" width="9.140625" style="142" customWidth="1"/>
    <col min="21" max="24" width="9.140625" style="142"/>
    <col min="25" max="16384" width="9.140625" style="2"/>
  </cols>
  <sheetData>
    <row r="1" spans="1:24" ht="12.75" customHeight="1" x14ac:dyDescent="0.2">
      <c r="A1" s="198"/>
      <c r="B1" s="199"/>
      <c r="C1" s="199"/>
      <c r="D1" s="199"/>
      <c r="E1" s="199"/>
      <c r="F1" s="199"/>
      <c r="G1" s="199"/>
      <c r="H1" s="199"/>
    </row>
    <row r="2" spans="1:24" s="178" customFormat="1" ht="12.75" customHeight="1" x14ac:dyDescent="0.2">
      <c r="B2" s="128"/>
      <c r="I2" s="143"/>
      <c r="J2" s="143"/>
      <c r="K2" s="129"/>
      <c r="L2" s="129"/>
      <c r="M2" s="143"/>
      <c r="N2" s="143"/>
      <c r="O2" s="143"/>
      <c r="P2" s="143"/>
      <c r="Q2" s="143"/>
      <c r="R2" s="143"/>
      <c r="S2" s="143"/>
      <c r="T2" s="143"/>
      <c r="U2" s="143"/>
      <c r="V2" s="143"/>
      <c r="W2" s="143"/>
      <c r="X2" s="143"/>
    </row>
    <row r="3" spans="1:24" s="199" customFormat="1" ht="12.75" customHeight="1" x14ac:dyDescent="0.2">
      <c r="A3" s="178"/>
      <c r="B3" s="128" t="s">
        <v>357</v>
      </c>
      <c r="C3" s="2"/>
      <c r="D3" s="2"/>
      <c r="E3" s="2"/>
      <c r="F3" s="2"/>
      <c r="G3" s="2"/>
      <c r="H3" s="2"/>
      <c r="I3" s="144"/>
      <c r="J3" s="130"/>
      <c r="K3" s="130" t="s">
        <v>518</v>
      </c>
      <c r="L3" s="130" t="s">
        <v>519</v>
      </c>
      <c r="M3" s="81"/>
      <c r="N3" s="144"/>
      <c r="O3" s="144"/>
      <c r="P3" s="144"/>
      <c r="Q3" s="144"/>
      <c r="R3" s="144"/>
      <c r="S3" s="200"/>
      <c r="T3" s="144"/>
      <c r="U3" s="144"/>
      <c r="V3" s="144"/>
      <c r="W3" s="144"/>
      <c r="X3" s="144"/>
    </row>
    <row r="4" spans="1:24" ht="12.75" customHeight="1" x14ac:dyDescent="0.2">
      <c r="B4" s="128" t="s">
        <v>645</v>
      </c>
      <c r="J4" s="130"/>
      <c r="K4" s="130" t="s">
        <v>296</v>
      </c>
      <c r="L4" s="130" t="s">
        <v>295</v>
      </c>
      <c r="M4" s="127"/>
      <c r="S4" s="127"/>
      <c r="T4" s="127"/>
    </row>
    <row r="5" spans="1:24" ht="12.75" customHeight="1" x14ac:dyDescent="0.2">
      <c r="B5" s="131" t="s">
        <v>644</v>
      </c>
      <c r="J5" s="148">
        <v>39813</v>
      </c>
      <c r="K5" s="132">
        <v>60.075358030795428</v>
      </c>
      <c r="L5" s="132">
        <v>36.350472284046226</v>
      </c>
      <c r="M5" s="146"/>
      <c r="R5" s="201"/>
      <c r="S5" s="146"/>
      <c r="T5" s="146"/>
    </row>
    <row r="6" spans="1:24" ht="12.75" customHeight="1" x14ac:dyDescent="0.2">
      <c r="J6" s="148">
        <v>39844</v>
      </c>
      <c r="K6" s="132">
        <v>65.003912194311837</v>
      </c>
      <c r="L6" s="132">
        <v>39.312859193610898</v>
      </c>
      <c r="M6" s="146"/>
      <c r="R6" s="201"/>
      <c r="S6" s="146"/>
      <c r="T6" s="146"/>
    </row>
    <row r="7" spans="1:24" ht="12.75" customHeight="1" x14ac:dyDescent="0.2">
      <c r="J7" s="148">
        <v>39872</v>
      </c>
      <c r="K7" s="132">
        <v>84.158375496998417</v>
      </c>
      <c r="L7" s="132">
        <v>50.868282207135138</v>
      </c>
      <c r="M7" s="146"/>
      <c r="R7" s="201"/>
      <c r="S7" s="146"/>
      <c r="T7" s="146"/>
    </row>
    <row r="8" spans="1:24" ht="12.75" customHeight="1" x14ac:dyDescent="0.2">
      <c r="J8" s="148">
        <v>39903</v>
      </c>
      <c r="K8" s="132">
        <v>100.72547434839797</v>
      </c>
      <c r="L8" s="132">
        <v>60.808413419906621</v>
      </c>
      <c r="M8" s="146"/>
      <c r="R8" s="201"/>
      <c r="S8" s="146"/>
      <c r="T8" s="146"/>
    </row>
    <row r="9" spans="1:24" ht="12.75" customHeight="1" x14ac:dyDescent="0.2">
      <c r="J9" s="148">
        <v>39933</v>
      </c>
      <c r="K9" s="132">
        <v>95.434765569497941</v>
      </c>
      <c r="L9" s="132">
        <v>57.551044203629338</v>
      </c>
      <c r="M9" s="146"/>
      <c r="R9" s="201"/>
      <c r="S9" s="146"/>
      <c r="T9" s="146"/>
    </row>
    <row r="10" spans="1:24" ht="12.75" customHeight="1" x14ac:dyDescent="0.2">
      <c r="J10" s="148">
        <v>39964</v>
      </c>
      <c r="K10" s="132">
        <v>97.364429013641526</v>
      </c>
      <c r="L10" s="132">
        <v>58.585228913979016</v>
      </c>
      <c r="M10" s="146"/>
      <c r="R10" s="201"/>
      <c r="S10" s="146"/>
      <c r="T10" s="146"/>
    </row>
    <row r="11" spans="1:24" ht="12.75" customHeight="1" x14ac:dyDescent="0.2">
      <c r="J11" s="148">
        <v>39994</v>
      </c>
      <c r="K11" s="132">
        <v>107.49015982227301</v>
      </c>
      <c r="L11" s="132">
        <v>64.490350694486153</v>
      </c>
      <c r="M11" s="146"/>
      <c r="R11" s="201"/>
      <c r="S11" s="146"/>
      <c r="T11" s="146"/>
    </row>
    <row r="12" spans="1:24" ht="12.75" customHeight="1" x14ac:dyDescent="0.2">
      <c r="J12" s="148">
        <v>40025</v>
      </c>
      <c r="K12" s="132">
        <v>106.22216760180125</v>
      </c>
      <c r="L12" s="132">
        <v>63.592720735478309</v>
      </c>
      <c r="M12" s="146"/>
      <c r="R12" s="201"/>
      <c r="S12" s="146"/>
      <c r="T12" s="146"/>
    </row>
    <row r="13" spans="1:24" ht="12.75" customHeight="1" x14ac:dyDescent="0.2">
      <c r="J13" s="148">
        <v>40056</v>
      </c>
      <c r="K13" s="132">
        <v>106.90120468370036</v>
      </c>
      <c r="L13" s="132">
        <v>63.765634549347325</v>
      </c>
      <c r="M13" s="146"/>
      <c r="R13" s="201"/>
      <c r="S13" s="146"/>
      <c r="T13" s="146"/>
    </row>
    <row r="14" spans="1:24" ht="12.75" customHeight="1" x14ac:dyDescent="0.2">
      <c r="J14" s="148">
        <v>40086</v>
      </c>
      <c r="K14" s="132">
        <v>105.13225901968121</v>
      </c>
      <c r="L14" s="132">
        <v>62.455889511651229</v>
      </c>
      <c r="M14" s="146"/>
      <c r="R14" s="201"/>
      <c r="S14" s="146"/>
      <c r="T14" s="146"/>
    </row>
    <row r="15" spans="1:24" ht="12.75" customHeight="1" x14ac:dyDescent="0.2">
      <c r="J15" s="148">
        <v>40117</v>
      </c>
      <c r="K15" s="132">
        <v>104.84575991988666</v>
      </c>
      <c r="L15" s="132">
        <v>62.084468461940936</v>
      </c>
      <c r="M15" s="146"/>
      <c r="R15" s="201"/>
      <c r="S15" s="146"/>
      <c r="T15" s="146"/>
    </row>
    <row r="16" spans="1:24" ht="12.75" customHeight="1" x14ac:dyDescent="0.2">
      <c r="J16" s="148">
        <v>40147</v>
      </c>
      <c r="K16" s="132">
        <v>104.57920049199645</v>
      </c>
      <c r="L16" s="132">
        <v>61.828984618249393</v>
      </c>
      <c r="M16" s="146"/>
      <c r="R16" s="201"/>
      <c r="S16" s="146"/>
      <c r="T16" s="146"/>
    </row>
    <row r="17" spans="2:20" ht="12.75" customHeight="1" x14ac:dyDescent="0.2">
      <c r="J17" s="148">
        <v>40178</v>
      </c>
      <c r="K17" s="132">
        <v>109.10919107465011</v>
      </c>
      <c r="L17" s="132">
        <v>64.580246391680575</v>
      </c>
      <c r="M17" s="146"/>
      <c r="R17" s="201"/>
      <c r="S17" s="146"/>
      <c r="T17" s="146"/>
    </row>
    <row r="18" spans="2:20" ht="12.75" customHeight="1" x14ac:dyDescent="0.2">
      <c r="J18" s="148">
        <v>40209</v>
      </c>
      <c r="K18" s="132">
        <v>96.265112895174909</v>
      </c>
      <c r="L18" s="132">
        <v>57.136052677334639</v>
      </c>
      <c r="M18" s="146"/>
      <c r="R18" s="201"/>
      <c r="S18" s="146"/>
      <c r="T18" s="146"/>
    </row>
    <row r="19" spans="2:20" ht="12.75" customHeight="1" x14ac:dyDescent="0.2">
      <c r="J19" s="148">
        <v>40237</v>
      </c>
      <c r="K19" s="132">
        <v>98.808374122199254</v>
      </c>
      <c r="L19" s="132">
        <v>58.758839578497259</v>
      </c>
      <c r="M19" s="146"/>
    </row>
    <row r="20" spans="2:20" ht="12.75" customHeight="1" x14ac:dyDescent="0.2">
      <c r="J20" s="148">
        <v>40268</v>
      </c>
      <c r="K20" s="132">
        <v>92.56702898282154</v>
      </c>
      <c r="L20" s="132">
        <v>55.076616175991987</v>
      </c>
      <c r="M20" s="146"/>
    </row>
    <row r="21" spans="2:20" ht="12.75" customHeight="1" x14ac:dyDescent="0.2">
      <c r="J21" s="148">
        <v>40298</v>
      </c>
      <c r="K21" s="132">
        <v>86.788489258850689</v>
      </c>
      <c r="L21" s="132">
        <v>51.663274819600311</v>
      </c>
      <c r="M21" s="146"/>
    </row>
    <row r="22" spans="2:20" ht="12.75" customHeight="1" x14ac:dyDescent="0.2">
      <c r="H22" s="178"/>
      <c r="J22" s="148">
        <v>40329</v>
      </c>
      <c r="K22" s="132">
        <v>89.443175860451149</v>
      </c>
      <c r="L22" s="132">
        <v>53.221319985615807</v>
      </c>
      <c r="M22" s="146"/>
    </row>
    <row r="23" spans="2:20" ht="12.75" customHeight="1" x14ac:dyDescent="0.2">
      <c r="H23" s="178"/>
      <c r="I23" s="143"/>
      <c r="J23" s="148">
        <v>40359</v>
      </c>
      <c r="K23" s="132">
        <v>91.134891015815938</v>
      </c>
      <c r="L23" s="132">
        <v>54.263753337718704</v>
      </c>
      <c r="M23" s="146"/>
    </row>
    <row r="24" spans="2:20" ht="12.75" customHeight="1" x14ac:dyDescent="0.2">
      <c r="H24" s="178"/>
      <c r="I24" s="143"/>
      <c r="J24" s="148">
        <v>40390</v>
      </c>
      <c r="K24" s="132">
        <v>89.603478746389015</v>
      </c>
      <c r="L24" s="132">
        <v>53.356860072218645</v>
      </c>
      <c r="M24" s="146"/>
    </row>
    <row r="25" spans="2:20" ht="12.75" customHeight="1" x14ac:dyDescent="0.2">
      <c r="B25" s="133" t="s">
        <v>7</v>
      </c>
      <c r="H25" s="178"/>
      <c r="I25" s="143"/>
      <c r="J25" s="148">
        <v>40421</v>
      </c>
      <c r="K25" s="132">
        <v>89.913617383725693</v>
      </c>
      <c r="L25" s="132">
        <v>53.500293819086075</v>
      </c>
      <c r="M25" s="146"/>
    </row>
    <row r="26" spans="2:20" ht="12.75" customHeight="1" x14ac:dyDescent="0.2">
      <c r="H26" s="178"/>
      <c r="I26" s="143"/>
      <c r="J26" s="148">
        <v>40451</v>
      </c>
      <c r="K26" s="132">
        <v>94.434615098819776</v>
      </c>
      <c r="L26" s="132">
        <v>56.182920929328155</v>
      </c>
      <c r="M26" s="146"/>
    </row>
    <row r="27" spans="2:20" ht="12.75" customHeight="1" x14ac:dyDescent="0.2">
      <c r="H27" s="178"/>
      <c r="I27" s="143"/>
      <c r="J27" s="148">
        <v>40482</v>
      </c>
      <c r="K27" s="132">
        <v>91.25229016030049</v>
      </c>
      <c r="L27" s="132">
        <v>54.392259572515009</v>
      </c>
      <c r="M27" s="146"/>
    </row>
    <row r="28" spans="2:20" ht="12.75" customHeight="1" x14ac:dyDescent="0.2">
      <c r="B28" s="134"/>
      <c r="C28" s="157"/>
      <c r="D28" s="135"/>
      <c r="E28" s="135"/>
      <c r="F28" s="135"/>
      <c r="H28" s="178"/>
      <c r="I28" s="143"/>
      <c r="J28" s="148">
        <v>40512</v>
      </c>
      <c r="K28" s="132">
        <v>88.928060089070641</v>
      </c>
      <c r="L28" s="132">
        <v>53.065016390345633</v>
      </c>
      <c r="M28" s="146"/>
    </row>
    <row r="29" spans="2:20" ht="12.75" customHeight="1" x14ac:dyDescent="0.2">
      <c r="B29" s="128" t="s">
        <v>520</v>
      </c>
      <c r="C29" s="157"/>
      <c r="D29" s="135"/>
      <c r="E29" s="135"/>
      <c r="F29" s="135"/>
      <c r="H29" s="178"/>
      <c r="I29" s="143"/>
      <c r="J29" s="148">
        <v>40543</v>
      </c>
      <c r="K29" s="132">
        <v>88.865841922410652</v>
      </c>
      <c r="L29" s="132">
        <v>53.095321872283499</v>
      </c>
      <c r="M29" s="146"/>
    </row>
    <row r="30" spans="2:20" ht="12.75" customHeight="1" x14ac:dyDescent="0.2">
      <c r="B30" s="128" t="s">
        <v>521</v>
      </c>
      <c r="C30" s="137"/>
      <c r="D30" s="137"/>
      <c r="E30" s="137"/>
      <c r="F30" s="137"/>
      <c r="G30" s="178"/>
      <c r="H30" s="178"/>
      <c r="I30" s="143"/>
      <c r="J30" s="148">
        <v>40574</v>
      </c>
      <c r="K30" s="132">
        <v>64.840126661268769</v>
      </c>
      <c r="L30" s="132">
        <v>38.74738398787342</v>
      </c>
      <c r="M30" s="146"/>
    </row>
    <row r="31" spans="2:20" ht="12.75" customHeight="1" x14ac:dyDescent="0.2">
      <c r="B31" s="263" t="s">
        <v>522</v>
      </c>
      <c r="C31" s="137"/>
      <c r="D31" s="137"/>
      <c r="E31" s="137"/>
      <c r="F31" s="137"/>
      <c r="G31" s="178"/>
      <c r="H31" s="178"/>
      <c r="I31" s="143"/>
      <c r="J31" s="148">
        <v>40602</v>
      </c>
      <c r="K31" s="132">
        <v>57.532756406968183</v>
      </c>
      <c r="L31" s="132">
        <v>34.371846026871893</v>
      </c>
      <c r="M31" s="146"/>
    </row>
    <row r="32" spans="2:20" ht="12.75" customHeight="1" x14ac:dyDescent="0.2">
      <c r="B32" s="136"/>
      <c r="C32" s="137"/>
      <c r="D32" s="137"/>
      <c r="E32" s="137"/>
      <c r="F32" s="137"/>
      <c r="G32" s="178"/>
      <c r="H32" s="178"/>
      <c r="I32" s="143"/>
      <c r="J32" s="148">
        <v>40633</v>
      </c>
      <c r="K32" s="132">
        <v>65.166552037754784</v>
      </c>
      <c r="L32" s="132">
        <v>38.986698872019709</v>
      </c>
      <c r="M32" s="146"/>
    </row>
    <row r="33" spans="2:13" ht="12.75" customHeight="1" x14ac:dyDescent="0.2">
      <c r="B33" s="136"/>
      <c r="C33" s="137"/>
      <c r="D33" s="137"/>
      <c r="E33" s="137"/>
      <c r="F33" s="137"/>
      <c r="G33" s="178"/>
      <c r="H33" s="178"/>
      <c r="I33" s="143"/>
      <c r="J33" s="148">
        <v>40663</v>
      </c>
      <c r="K33" s="132">
        <v>63.798298012505676</v>
      </c>
      <c r="L33" s="132">
        <v>38.187817628225872</v>
      </c>
      <c r="M33" s="146"/>
    </row>
    <row r="34" spans="2:13" ht="12.75" customHeight="1" x14ac:dyDescent="0.2">
      <c r="B34" s="138"/>
      <c r="C34" s="139"/>
      <c r="D34" s="139"/>
      <c r="E34" s="139"/>
      <c r="F34" s="139"/>
      <c r="G34" s="178"/>
      <c r="H34" s="178"/>
      <c r="I34" s="143"/>
      <c r="J34" s="148">
        <v>40694</v>
      </c>
      <c r="K34" s="132">
        <v>60.623205494822052</v>
      </c>
      <c r="L34" s="132">
        <v>36.298616656462713</v>
      </c>
      <c r="M34" s="146"/>
    </row>
    <row r="35" spans="2:13" ht="12.75" customHeight="1" x14ac:dyDescent="0.2">
      <c r="B35" s="178"/>
      <c r="C35" s="178"/>
      <c r="D35" s="178"/>
      <c r="E35" s="178"/>
      <c r="F35" s="178"/>
      <c r="G35" s="178"/>
      <c r="H35" s="178"/>
      <c r="I35" s="143"/>
      <c r="J35" s="148">
        <v>40724</v>
      </c>
      <c r="K35" s="132">
        <v>64.615636987203445</v>
      </c>
      <c r="L35" s="132">
        <v>38.696033051822994</v>
      </c>
      <c r="M35" s="146"/>
    </row>
    <row r="36" spans="2:13" ht="12.75" customHeight="1" x14ac:dyDescent="0.2">
      <c r="B36" s="178"/>
      <c r="C36" s="178"/>
      <c r="D36" s="178"/>
      <c r="E36" s="178"/>
      <c r="F36" s="178"/>
      <c r="G36" s="178"/>
      <c r="H36" s="178"/>
      <c r="I36" s="143"/>
      <c r="J36" s="148">
        <v>40755</v>
      </c>
      <c r="K36" s="132">
        <v>60.840288541157484</v>
      </c>
      <c r="L36" s="132">
        <v>36.470973075426919</v>
      </c>
      <c r="M36" s="146"/>
    </row>
    <row r="37" spans="2:13" ht="12.75" customHeight="1" x14ac:dyDescent="0.2">
      <c r="B37" s="178"/>
      <c r="C37" s="178"/>
      <c r="D37" s="178"/>
      <c r="E37" s="178"/>
      <c r="G37" s="178"/>
      <c r="H37" s="178"/>
      <c r="I37" s="143"/>
      <c r="J37" s="148">
        <v>40786</v>
      </c>
      <c r="K37" s="132">
        <v>59.647041550329163</v>
      </c>
      <c r="L37" s="132">
        <v>35.807704712442664</v>
      </c>
      <c r="M37" s="146"/>
    </row>
    <row r="38" spans="2:13" ht="12.75" customHeight="1" x14ac:dyDescent="0.2">
      <c r="G38" s="178"/>
      <c r="H38" s="178"/>
      <c r="I38" s="143"/>
      <c r="J38" s="148">
        <v>40816</v>
      </c>
      <c r="K38" s="132">
        <v>55.265713579978183</v>
      </c>
      <c r="L38" s="132">
        <v>33.238192961474176</v>
      </c>
      <c r="M38" s="146"/>
    </row>
    <row r="39" spans="2:13" ht="12.75" customHeight="1" x14ac:dyDescent="0.2">
      <c r="H39" s="178"/>
      <c r="I39" s="143"/>
      <c r="J39" s="148">
        <v>40847</v>
      </c>
      <c r="K39" s="132">
        <v>54.183715759457847</v>
      </c>
      <c r="L39" s="132">
        <v>32.569311215185024</v>
      </c>
      <c r="M39" s="146"/>
    </row>
    <row r="40" spans="2:13" ht="12.75" customHeight="1" x14ac:dyDescent="0.2">
      <c r="B40" s="128"/>
      <c r="H40" s="178"/>
      <c r="I40" s="143"/>
      <c r="J40" s="148">
        <v>40877</v>
      </c>
      <c r="K40" s="132">
        <v>53.050229023868219</v>
      </c>
      <c r="L40" s="132">
        <v>31.872852093775144</v>
      </c>
      <c r="M40" s="146"/>
    </row>
    <row r="41" spans="2:13" ht="12.75" customHeight="1" x14ac:dyDescent="0.2">
      <c r="B41" s="131"/>
      <c r="H41" s="178"/>
      <c r="I41" s="143"/>
      <c r="J41" s="148">
        <v>40908</v>
      </c>
      <c r="K41" s="132">
        <v>53.011512173278859</v>
      </c>
      <c r="L41" s="132">
        <v>31.795928135381736</v>
      </c>
      <c r="M41" s="146"/>
    </row>
    <row r="42" spans="2:13" ht="12.75" customHeight="1" x14ac:dyDescent="0.2">
      <c r="H42" s="178"/>
      <c r="I42" s="143"/>
      <c r="J42" s="148">
        <v>40939</v>
      </c>
      <c r="K42" s="132">
        <v>48.777474317492157</v>
      </c>
      <c r="L42" s="132">
        <v>29.210165332186826</v>
      </c>
      <c r="M42" s="146"/>
    </row>
    <row r="43" spans="2:13" ht="12.75" customHeight="1" x14ac:dyDescent="0.2">
      <c r="H43" s="178"/>
      <c r="I43" s="143"/>
      <c r="J43" s="148">
        <v>40968</v>
      </c>
      <c r="K43" s="132">
        <v>53.314933802514865</v>
      </c>
      <c r="L43" s="132">
        <v>31.906139738748216</v>
      </c>
      <c r="M43" s="146"/>
    </row>
    <row r="44" spans="2:13" ht="12.75" customHeight="1" x14ac:dyDescent="0.2">
      <c r="H44" s="178"/>
      <c r="I44" s="143"/>
      <c r="J44" s="148">
        <v>40999</v>
      </c>
      <c r="K44" s="132">
        <v>51.479368186852405</v>
      </c>
      <c r="L44" s="132">
        <v>30.802404493592654</v>
      </c>
      <c r="M44" s="146"/>
    </row>
    <row r="45" spans="2:13" ht="12.75" customHeight="1" x14ac:dyDescent="0.2">
      <c r="H45" s="178"/>
      <c r="I45" s="143"/>
      <c r="J45" s="148">
        <v>41029</v>
      </c>
      <c r="K45" s="132">
        <v>48.626654193680963</v>
      </c>
      <c r="L45" s="132">
        <v>29.055996328713178</v>
      </c>
      <c r="M45" s="146"/>
    </row>
    <row r="46" spans="2:13" ht="12.75" customHeight="1" x14ac:dyDescent="0.2">
      <c r="H46" s="178"/>
      <c r="I46" s="143"/>
      <c r="J46" s="148">
        <v>41060</v>
      </c>
      <c r="K46" s="132">
        <v>45.155978977039858</v>
      </c>
      <c r="L46" s="132">
        <v>26.920208564226691</v>
      </c>
      <c r="M46" s="146"/>
    </row>
    <row r="47" spans="2:13" ht="12.75" customHeight="1" x14ac:dyDescent="0.2">
      <c r="H47" s="178"/>
      <c r="I47" s="143"/>
      <c r="J47" s="148">
        <v>41090</v>
      </c>
      <c r="K47" s="132">
        <v>48.017545398365819</v>
      </c>
      <c r="L47" s="132">
        <v>28.615491791124612</v>
      </c>
      <c r="M47" s="146"/>
    </row>
    <row r="48" spans="2:13" ht="12.75" customHeight="1" x14ac:dyDescent="0.2">
      <c r="H48" s="178"/>
      <c r="I48" s="143"/>
      <c r="J48" s="148">
        <v>41121</v>
      </c>
      <c r="K48" s="132">
        <v>47.955414447632037</v>
      </c>
      <c r="L48" s="132">
        <v>28.485155351880184</v>
      </c>
      <c r="M48" s="146"/>
    </row>
    <row r="49" spans="2:13" ht="12.75" customHeight="1" x14ac:dyDescent="0.2">
      <c r="H49" s="178"/>
      <c r="I49" s="143"/>
      <c r="J49" s="148">
        <v>41152</v>
      </c>
      <c r="K49" s="132">
        <v>45.037388783659374</v>
      </c>
      <c r="L49" s="132">
        <v>26.717113959547799</v>
      </c>
      <c r="M49" s="146"/>
    </row>
    <row r="50" spans="2:13" ht="12.75" customHeight="1" x14ac:dyDescent="0.2">
      <c r="H50" s="178"/>
      <c r="I50" s="143"/>
      <c r="J50" s="148">
        <v>41182</v>
      </c>
      <c r="K50" s="132">
        <v>46.400401135795299</v>
      </c>
      <c r="L50" s="132">
        <v>27.465936950530995</v>
      </c>
      <c r="M50" s="146"/>
    </row>
    <row r="51" spans="2:13" ht="12.75" customHeight="1" x14ac:dyDescent="0.2">
      <c r="H51" s="178"/>
      <c r="I51" s="143"/>
      <c r="J51" s="148">
        <v>41213</v>
      </c>
      <c r="K51" s="132">
        <v>48.124691253944569</v>
      </c>
      <c r="L51" s="132">
        <v>28.388213428103445</v>
      </c>
      <c r="M51" s="146"/>
    </row>
    <row r="52" spans="2:13" ht="12.75" customHeight="1" x14ac:dyDescent="0.2">
      <c r="B52" s="274" t="s">
        <v>127</v>
      </c>
      <c r="H52" s="178"/>
      <c r="I52" s="143"/>
      <c r="J52" s="148">
        <v>41243</v>
      </c>
      <c r="K52" s="132">
        <v>50.224020372425755</v>
      </c>
      <c r="L52" s="132">
        <v>29.566854035609055</v>
      </c>
      <c r="M52" s="146"/>
    </row>
    <row r="53" spans="2:13" ht="12.75" customHeight="1" x14ac:dyDescent="0.2">
      <c r="H53" s="178"/>
      <c r="I53" s="143"/>
      <c r="J53" s="148">
        <v>41274</v>
      </c>
      <c r="K53" s="132">
        <v>53.304669882712375</v>
      </c>
      <c r="L53" s="132">
        <v>31.309717672629002</v>
      </c>
      <c r="M53" s="146"/>
    </row>
    <row r="54" spans="2:13" ht="12.75" customHeight="1" x14ac:dyDescent="0.2">
      <c r="H54" s="178"/>
      <c r="I54" s="143"/>
      <c r="J54" s="148">
        <v>41305</v>
      </c>
      <c r="K54" s="132">
        <v>42.114502415270607</v>
      </c>
      <c r="L54" s="132">
        <v>24.67711457225613</v>
      </c>
      <c r="M54" s="146"/>
    </row>
    <row r="55" spans="2:13" ht="12.75" customHeight="1" x14ac:dyDescent="0.2">
      <c r="H55" s="178"/>
      <c r="I55" s="143"/>
      <c r="J55" s="148">
        <v>41333</v>
      </c>
      <c r="K55" s="132">
        <v>46.11527999265688</v>
      </c>
      <c r="L55" s="132">
        <v>26.960482667012577</v>
      </c>
      <c r="M55" s="146"/>
    </row>
    <row r="56" spans="2:13" ht="12.75" customHeight="1" x14ac:dyDescent="0.2">
      <c r="H56" s="178"/>
      <c r="I56" s="143"/>
      <c r="J56" s="148">
        <v>41364</v>
      </c>
      <c r="K56" s="132">
        <v>52.721301254445528</v>
      </c>
      <c r="L56" s="132">
        <v>30.754969859752261</v>
      </c>
      <c r="M56" s="146"/>
    </row>
    <row r="57" spans="2:13" ht="12.75" customHeight="1" x14ac:dyDescent="0.2">
      <c r="I57" s="143"/>
      <c r="J57" s="148">
        <v>41394</v>
      </c>
      <c r="K57" s="132">
        <v>52.202400550352245</v>
      </c>
      <c r="L57" s="132">
        <v>30.387551811327782</v>
      </c>
      <c r="M57" s="146"/>
    </row>
    <row r="58" spans="2:13" ht="12.75" customHeight="1" x14ac:dyDescent="0.2">
      <c r="J58" s="148">
        <v>41425</v>
      </c>
      <c r="K58" s="132">
        <v>53.802026687785862</v>
      </c>
      <c r="L58" s="132">
        <v>31.338330634495684</v>
      </c>
      <c r="M58" s="146"/>
    </row>
    <row r="59" spans="2:13" ht="12.75" customHeight="1" x14ac:dyDescent="0.2">
      <c r="B59" s="178"/>
      <c r="C59" s="178"/>
      <c r="D59" s="178"/>
      <c r="E59" s="178"/>
      <c r="J59" s="148">
        <v>41455</v>
      </c>
      <c r="K59" s="132">
        <v>57.856302918023928</v>
      </c>
      <c r="L59" s="132">
        <v>33.717252819990236</v>
      </c>
      <c r="M59" s="146"/>
    </row>
    <row r="60" spans="2:13" ht="12.75" customHeight="1" x14ac:dyDescent="0.2">
      <c r="B60" s="178"/>
      <c r="C60" s="178"/>
      <c r="D60" s="178"/>
      <c r="E60" s="178"/>
      <c r="J60" s="148">
        <v>41486</v>
      </c>
      <c r="K60" s="132">
        <v>55.814102070538958</v>
      </c>
      <c r="L60" s="132">
        <v>32.527015668320857</v>
      </c>
      <c r="M60" s="146"/>
    </row>
    <row r="61" spans="2:13" ht="12.75" customHeight="1" x14ac:dyDescent="0.2">
      <c r="B61" s="178"/>
      <c r="C61" s="178"/>
      <c r="D61" s="178"/>
      <c r="E61" s="178"/>
      <c r="J61" s="148">
        <v>41517</v>
      </c>
      <c r="K61" s="132">
        <v>54.570993416647838</v>
      </c>
      <c r="L61" s="132">
        <v>31.836876612879916</v>
      </c>
      <c r="M61" s="146"/>
    </row>
    <row r="62" spans="2:13" ht="12.75" customHeight="1" x14ac:dyDescent="0.2">
      <c r="B62" s="178"/>
      <c r="C62" s="178"/>
      <c r="D62" s="178"/>
      <c r="E62" s="178"/>
      <c r="J62" s="148">
        <v>41547</v>
      </c>
      <c r="K62" s="132">
        <v>58.247008365524231</v>
      </c>
      <c r="L62" s="132">
        <v>34.013986887655122</v>
      </c>
      <c r="M62" s="146"/>
    </row>
    <row r="63" spans="2:13" ht="12.75" customHeight="1" x14ac:dyDescent="0.2">
      <c r="B63" s="178"/>
      <c r="C63" s="178"/>
      <c r="D63" s="178"/>
      <c r="E63" s="178"/>
      <c r="J63" s="148">
        <v>41578</v>
      </c>
      <c r="K63" s="132">
        <v>58.725195320537949</v>
      </c>
      <c r="L63" s="132">
        <v>34.351256502373566</v>
      </c>
      <c r="M63" s="146"/>
    </row>
    <row r="64" spans="2:13" ht="12.75" customHeight="1" x14ac:dyDescent="0.2">
      <c r="B64" s="134"/>
      <c r="C64" s="358"/>
      <c r="D64" s="135"/>
      <c r="E64" s="135"/>
      <c r="F64" s="135"/>
      <c r="J64" s="148">
        <v>41608</v>
      </c>
      <c r="K64" s="132">
        <v>61.513486738009966</v>
      </c>
      <c r="L64" s="132">
        <v>35.921851220751122</v>
      </c>
      <c r="M64" s="146"/>
    </row>
    <row r="65" spans="2:13" ht="12.75" customHeight="1" x14ac:dyDescent="0.2">
      <c r="B65" s="134"/>
      <c r="C65" s="358"/>
      <c r="D65" s="135"/>
      <c r="E65" s="135"/>
      <c r="F65" s="135"/>
      <c r="J65" s="148">
        <v>41639</v>
      </c>
      <c r="K65" s="132">
        <v>66.749071064326728</v>
      </c>
      <c r="L65" s="132">
        <v>38.946516111584863</v>
      </c>
      <c r="M65" s="146"/>
    </row>
    <row r="66" spans="2:13" ht="12.75" customHeight="1" x14ac:dyDescent="0.2">
      <c r="B66" s="136"/>
      <c r="C66" s="137"/>
      <c r="D66" s="137"/>
      <c r="E66" s="137"/>
      <c r="F66" s="137"/>
      <c r="J66" s="148">
        <v>41670</v>
      </c>
      <c r="K66" s="132">
        <v>42.468542369981428</v>
      </c>
      <c r="L66" s="132">
        <v>24.779549442469435</v>
      </c>
      <c r="M66" s="146"/>
    </row>
    <row r="67" spans="2:13" ht="12.75" customHeight="1" x14ac:dyDescent="0.2">
      <c r="B67" s="136"/>
      <c r="C67" s="137"/>
      <c r="D67" s="137"/>
      <c r="E67" s="137"/>
      <c r="F67" s="137"/>
      <c r="J67" s="148">
        <v>41698</v>
      </c>
      <c r="K67" s="132">
        <v>42.118764180276841</v>
      </c>
      <c r="L67" s="132">
        <v>24.544301175335629</v>
      </c>
      <c r="M67" s="146"/>
    </row>
    <row r="68" spans="2:13" ht="12.75" customHeight="1" x14ac:dyDescent="0.2">
      <c r="B68" s="136"/>
      <c r="C68" s="137"/>
      <c r="D68" s="137"/>
      <c r="E68" s="137"/>
      <c r="F68" s="137"/>
      <c r="J68" s="148">
        <v>41729</v>
      </c>
      <c r="K68" s="132">
        <v>51.394434507765851</v>
      </c>
      <c r="L68" s="132">
        <v>29.889778003535103</v>
      </c>
      <c r="M68" s="146"/>
    </row>
    <row r="69" spans="2:13" ht="12.75" customHeight="1" x14ac:dyDescent="0.2">
      <c r="B69" s="136"/>
      <c r="C69" s="137"/>
      <c r="D69" s="137"/>
      <c r="E69" s="137"/>
      <c r="F69" s="137"/>
      <c r="J69" s="148">
        <v>41759</v>
      </c>
      <c r="K69" s="132">
        <v>46.030798364926035</v>
      </c>
      <c r="L69" s="132">
        <v>26.737308489500528</v>
      </c>
      <c r="M69" s="146"/>
    </row>
    <row r="70" spans="2:13" ht="12.75" customHeight="1" x14ac:dyDescent="0.2">
      <c r="B70" s="138"/>
      <c r="C70" s="139"/>
      <c r="D70" s="139"/>
      <c r="E70" s="139"/>
      <c r="F70" s="139"/>
      <c r="J70" s="148">
        <v>41790</v>
      </c>
      <c r="K70" s="132">
        <v>44.170186265301396</v>
      </c>
      <c r="L70" s="132">
        <v>25.5928361243399</v>
      </c>
      <c r="M70" s="146"/>
    </row>
    <row r="71" spans="2:13" ht="12.75" customHeight="1" x14ac:dyDescent="0.2">
      <c r="B71" s="178"/>
      <c r="C71" s="178"/>
      <c r="D71" s="178"/>
      <c r="E71" s="178"/>
      <c r="F71" s="178"/>
      <c r="J71" s="148">
        <v>41820</v>
      </c>
      <c r="K71" s="132">
        <v>52.491660142245046</v>
      </c>
      <c r="L71" s="132">
        <v>30.275097719949482</v>
      </c>
      <c r="M71" s="146"/>
    </row>
    <row r="72" spans="2:13" ht="12.75" customHeight="1" x14ac:dyDescent="0.2">
      <c r="B72" s="178"/>
      <c r="C72" s="178"/>
      <c r="D72" s="178"/>
      <c r="E72" s="178"/>
      <c r="F72" s="178"/>
      <c r="J72" s="148">
        <v>41851</v>
      </c>
      <c r="K72" s="132">
        <v>49.705811215671432</v>
      </c>
      <c r="L72" s="132">
        <v>28.586656460894655</v>
      </c>
      <c r="M72" s="146"/>
    </row>
    <row r="73" spans="2:13" ht="12.75" customHeight="1" x14ac:dyDescent="0.2">
      <c r="B73" s="178"/>
      <c r="C73" s="178"/>
      <c r="D73" s="178"/>
      <c r="E73" s="178"/>
      <c r="F73" s="178"/>
      <c r="J73" s="148">
        <v>41882</v>
      </c>
      <c r="K73" s="132">
        <v>49.357242497543474</v>
      </c>
      <c r="L73" s="132">
        <v>28.274354015464958</v>
      </c>
      <c r="M73" s="146"/>
    </row>
    <row r="74" spans="2:13" ht="12.75" customHeight="1" x14ac:dyDescent="0.25">
      <c r="B74" s="140"/>
      <c r="C74" s="178"/>
      <c r="D74" s="178"/>
      <c r="E74" s="178"/>
      <c r="F74" s="178"/>
      <c r="J74" s="148">
        <v>41912</v>
      </c>
      <c r="K74" s="132">
        <v>50.426419287622949</v>
      </c>
      <c r="L74" s="132">
        <v>29.104473830497117</v>
      </c>
      <c r="M74" s="146"/>
    </row>
    <row r="75" spans="2:13" ht="12.75" customHeight="1" x14ac:dyDescent="0.2">
      <c r="B75" s="141"/>
      <c r="C75" s="178"/>
      <c r="D75" s="178"/>
      <c r="E75" s="178"/>
      <c r="J75" s="148">
        <v>41943</v>
      </c>
      <c r="K75" s="132">
        <v>49.260822056868882</v>
      </c>
      <c r="L75" s="132">
        <v>28.65688804572763</v>
      </c>
      <c r="M75" s="146"/>
    </row>
    <row r="76" spans="2:13" ht="12.75" customHeight="1" x14ac:dyDescent="0.2">
      <c r="B76" s="178"/>
      <c r="C76" s="178"/>
      <c r="D76" s="178"/>
      <c r="E76" s="178"/>
      <c r="J76" s="148">
        <v>41973</v>
      </c>
      <c r="K76" s="132">
        <v>48.132575041218018</v>
      </c>
      <c r="L76" s="132">
        <v>28.250490832053679</v>
      </c>
      <c r="M76" s="146"/>
    </row>
    <row r="77" spans="2:13" ht="12.75" customHeight="1" x14ac:dyDescent="0.2">
      <c r="B77" s="178"/>
      <c r="C77" s="178"/>
      <c r="D77" s="178"/>
      <c r="E77" s="178"/>
      <c r="J77" s="148">
        <v>42004</v>
      </c>
      <c r="K77" s="132">
        <v>44.744144761063822</v>
      </c>
      <c r="L77" s="132">
        <v>26.361917359833672</v>
      </c>
      <c r="M77" s="146"/>
    </row>
    <row r="78" spans="2:13" ht="12.75" customHeight="1" x14ac:dyDescent="0.2">
      <c r="B78" s="178"/>
      <c r="C78" s="178"/>
      <c r="D78" s="178"/>
      <c r="E78" s="178"/>
      <c r="J78" s="148">
        <v>42035</v>
      </c>
      <c r="K78" s="132">
        <v>28.232698124561811</v>
      </c>
      <c r="L78" s="132">
        <v>16.756601776934794</v>
      </c>
      <c r="M78" s="146"/>
    </row>
    <row r="79" spans="2:13" ht="12.75" customHeight="1" x14ac:dyDescent="0.2">
      <c r="B79" s="178"/>
      <c r="C79" s="178"/>
      <c r="D79" s="178"/>
      <c r="E79" s="178"/>
      <c r="J79" s="148">
        <v>42063</v>
      </c>
      <c r="K79" s="132">
        <v>32.818742812960082</v>
      </c>
      <c r="L79" s="132">
        <v>19.589111219066336</v>
      </c>
      <c r="M79" s="146"/>
    </row>
    <row r="80" spans="2:13" ht="12.75" customHeight="1" x14ac:dyDescent="0.2">
      <c r="B80" s="178"/>
      <c r="C80" s="178"/>
      <c r="D80" s="178"/>
      <c r="E80" s="178"/>
      <c r="J80" s="148">
        <v>42094</v>
      </c>
      <c r="K80" s="132">
        <v>22.564842046958514</v>
      </c>
      <c r="L80" s="132">
        <v>13.535774390883407</v>
      </c>
      <c r="M80" s="146"/>
    </row>
    <row r="81" spans="2:13" ht="12.75" customHeight="1" x14ac:dyDescent="0.2">
      <c r="B81" s="178"/>
      <c r="C81" s="178"/>
      <c r="D81" s="178"/>
      <c r="E81" s="178"/>
      <c r="J81" s="148">
        <v>42124</v>
      </c>
      <c r="K81" s="132">
        <v>18.259603936310764</v>
      </c>
      <c r="L81" s="132">
        <v>11.00913282707589</v>
      </c>
      <c r="M81" s="146"/>
    </row>
    <row r="82" spans="2:13" ht="12.75" customHeight="1" x14ac:dyDescent="0.2">
      <c r="B82" s="178"/>
      <c r="C82" s="178"/>
      <c r="D82" s="178"/>
      <c r="E82" s="178"/>
      <c r="J82" s="148">
        <v>42155</v>
      </c>
      <c r="K82" s="132">
        <v>23.686357696079529</v>
      </c>
      <c r="L82" s="132">
        <v>14.354813083782396</v>
      </c>
      <c r="M82" s="146"/>
    </row>
    <row r="83" spans="2:13" ht="12.75" customHeight="1" x14ac:dyDescent="0.2">
      <c r="B83" s="178"/>
      <c r="C83" s="178"/>
      <c r="D83" s="178"/>
      <c r="E83" s="178"/>
      <c r="J83" s="148">
        <v>42185</v>
      </c>
      <c r="K83" s="132">
        <v>25.936701870797226</v>
      </c>
      <c r="L83" s="132">
        <v>15.810433918900763</v>
      </c>
      <c r="M83" s="146"/>
    </row>
    <row r="84" spans="2:13" ht="12.75" customHeight="1" x14ac:dyDescent="0.2">
      <c r="B84" s="178"/>
      <c r="C84" s="178"/>
      <c r="D84" s="178"/>
      <c r="E84" s="178"/>
      <c r="J84" s="148">
        <v>42216</v>
      </c>
      <c r="K84" s="132">
        <v>25.263455288934054</v>
      </c>
      <c r="L84" s="132">
        <v>15.510554399223528</v>
      </c>
      <c r="M84" s="146"/>
    </row>
    <row r="85" spans="2:13" ht="12.75" customHeight="1" x14ac:dyDescent="0.2">
      <c r="B85" s="178"/>
      <c r="C85" s="178"/>
      <c r="D85" s="178"/>
      <c r="E85" s="178"/>
      <c r="J85" s="148">
        <v>42247</v>
      </c>
      <c r="K85" s="132">
        <v>25.512599465472519</v>
      </c>
      <c r="L85" s="132">
        <v>15.741264567243167</v>
      </c>
      <c r="M85" s="146"/>
    </row>
    <row r="86" spans="2:13" ht="12.75" customHeight="1" x14ac:dyDescent="0.2">
      <c r="B86" s="178"/>
      <c r="C86" s="178"/>
      <c r="D86" s="178"/>
      <c r="E86" s="178"/>
      <c r="J86" s="148">
        <v>42277</v>
      </c>
      <c r="K86" s="132">
        <v>29.247476272903295</v>
      </c>
      <c r="L86" s="132">
        <v>17.97490234060135</v>
      </c>
      <c r="M86" s="146"/>
    </row>
    <row r="87" spans="2:13" ht="12.75" customHeight="1" x14ac:dyDescent="0.2">
      <c r="B87" s="178"/>
      <c r="C87" s="178"/>
      <c r="D87" s="178"/>
      <c r="E87" s="178"/>
      <c r="J87" s="148">
        <v>42308</v>
      </c>
      <c r="K87" s="132">
        <v>28.826836680946048</v>
      </c>
      <c r="L87" s="132">
        <v>17.66147574882887</v>
      </c>
      <c r="M87" s="146"/>
    </row>
    <row r="88" spans="2:13" ht="12.75" customHeight="1" x14ac:dyDescent="0.2">
      <c r="B88" s="178"/>
      <c r="C88" s="178"/>
      <c r="D88" s="178"/>
      <c r="E88" s="178"/>
      <c r="J88" s="148">
        <v>42338</v>
      </c>
      <c r="K88" s="132">
        <v>30.849097066890721</v>
      </c>
      <c r="L88" s="132">
        <v>18.863680851582849</v>
      </c>
      <c r="M88" s="146"/>
    </row>
    <row r="89" spans="2:13" ht="12.75" customHeight="1" x14ac:dyDescent="0.2">
      <c r="B89" s="178"/>
      <c r="C89" s="178"/>
      <c r="D89" s="178"/>
      <c r="E89" s="178"/>
      <c r="J89" s="148">
        <v>42369</v>
      </c>
      <c r="K89" s="132">
        <v>47.377898727663776</v>
      </c>
      <c r="L89" s="132">
        <v>28.943954342492152</v>
      </c>
      <c r="M89" s="146"/>
    </row>
    <row r="90" spans="2:13" ht="12.75" customHeight="1" x14ac:dyDescent="0.2">
      <c r="B90" s="178"/>
      <c r="C90" s="178"/>
      <c r="D90" s="178"/>
      <c r="E90" s="178"/>
      <c r="J90" s="148">
        <v>42400</v>
      </c>
      <c r="K90" s="132">
        <v>21.394516431456598</v>
      </c>
      <c r="L90" s="132">
        <v>13.038165328971489</v>
      </c>
      <c r="M90" s="146"/>
    </row>
    <row r="91" spans="2:13" ht="12.75" customHeight="1" x14ac:dyDescent="0.2">
      <c r="B91" s="178"/>
      <c r="C91" s="178"/>
      <c r="D91" s="178"/>
      <c r="E91" s="178"/>
      <c r="J91" s="148">
        <v>42429</v>
      </c>
      <c r="K91" s="132">
        <v>13.349456717493394</v>
      </c>
      <c r="L91" s="132">
        <v>8.1408353681330876</v>
      </c>
      <c r="M91" s="146"/>
    </row>
    <row r="92" spans="2:13" ht="12.75" customHeight="1" x14ac:dyDescent="0.2">
      <c r="B92" s="178"/>
      <c r="C92" s="178"/>
      <c r="D92" s="178"/>
      <c r="E92" s="178"/>
      <c r="J92" s="148">
        <v>42460</v>
      </c>
      <c r="K92" s="132">
        <v>16.154958026702325</v>
      </c>
      <c r="L92" s="132">
        <v>9.8711230935962107</v>
      </c>
      <c r="M92" s="146"/>
    </row>
    <row r="93" spans="2:13" ht="12.75" customHeight="1" x14ac:dyDescent="0.2">
      <c r="B93" s="178"/>
      <c r="C93" s="178"/>
      <c r="D93" s="178"/>
      <c r="E93" s="178"/>
      <c r="J93" s="148">
        <v>42490</v>
      </c>
      <c r="K93" s="132">
        <v>16.904923408589248</v>
      </c>
      <c r="L93" s="132">
        <v>10.347040094895094</v>
      </c>
      <c r="M93" s="146"/>
    </row>
    <row r="94" spans="2:13" ht="12.75" customHeight="1" x14ac:dyDescent="0.2">
      <c r="B94" s="178"/>
      <c r="C94" s="178"/>
      <c r="D94" s="178"/>
      <c r="E94" s="178"/>
      <c r="J94" s="148">
        <v>42521</v>
      </c>
      <c r="K94" s="132">
        <v>16.455178111952936</v>
      </c>
      <c r="L94" s="132">
        <v>10.094276400607965</v>
      </c>
      <c r="M94" s="146"/>
    </row>
    <row r="95" spans="2:13" ht="12.75" customHeight="1" x14ac:dyDescent="0.2">
      <c r="B95" s="178"/>
      <c r="C95" s="178"/>
      <c r="D95" s="178"/>
      <c r="E95" s="178"/>
      <c r="J95" s="148">
        <v>42551</v>
      </c>
      <c r="K95" s="132">
        <v>32.052071499700602</v>
      </c>
      <c r="L95" s="132">
        <v>19.711699000393956</v>
      </c>
      <c r="M95" s="146"/>
    </row>
    <row r="96" spans="2:13" ht="12.75" customHeight="1" x14ac:dyDescent="0.2">
      <c r="B96" s="178"/>
      <c r="C96" s="178"/>
      <c r="D96" s="178"/>
      <c r="E96" s="178"/>
      <c r="J96" s="148">
        <v>42582</v>
      </c>
      <c r="K96" s="132">
        <v>29.035698843692661</v>
      </c>
      <c r="L96" s="132">
        <v>17.861487135036395</v>
      </c>
      <c r="M96" s="146"/>
    </row>
    <row r="97" spans="2:13" ht="12.75" customHeight="1" x14ac:dyDescent="0.2">
      <c r="B97" s="178"/>
      <c r="C97" s="178"/>
      <c r="D97" s="178"/>
      <c r="E97" s="178"/>
      <c r="J97" s="148">
        <v>42613</v>
      </c>
      <c r="K97" s="132">
        <v>28.808174109784737</v>
      </c>
      <c r="L97" s="132">
        <v>17.760565832047337</v>
      </c>
      <c r="M97" s="146"/>
    </row>
    <row r="98" spans="2:13" ht="12.75" customHeight="1" x14ac:dyDescent="0.2">
      <c r="B98" s="178"/>
      <c r="C98" s="178"/>
      <c r="D98" s="178"/>
      <c r="E98" s="178"/>
      <c r="J98" s="148">
        <v>42643</v>
      </c>
      <c r="K98" s="132">
        <v>30.095479679156661</v>
      </c>
      <c r="L98" s="132">
        <v>18.617165939435637</v>
      </c>
      <c r="M98" s="146"/>
    </row>
    <row r="99" spans="2:13" ht="12.75" customHeight="1" x14ac:dyDescent="0.2">
      <c r="B99" s="178"/>
      <c r="C99" s="178"/>
      <c r="D99" s="178"/>
      <c r="E99" s="178"/>
      <c r="J99" s="148">
        <v>42674</v>
      </c>
      <c r="K99" s="132">
        <v>29.567973596233799</v>
      </c>
      <c r="L99" s="132">
        <v>18.32993512707284</v>
      </c>
      <c r="M99" s="146"/>
    </row>
    <row r="100" spans="2:13" ht="12.75" customHeight="1" x14ac:dyDescent="0.2">
      <c r="B100" s="178"/>
      <c r="C100" s="178"/>
      <c r="D100" s="178"/>
      <c r="E100" s="178"/>
      <c r="J100" s="148">
        <v>42704</v>
      </c>
      <c r="K100" s="132">
        <v>31.053900961083993</v>
      </c>
      <c r="L100" s="132">
        <v>19.285497432008171</v>
      </c>
      <c r="M100" s="146"/>
    </row>
    <row r="101" spans="2:13" ht="12.75" customHeight="1" x14ac:dyDescent="0.2">
      <c r="B101" s="178"/>
      <c r="C101" s="178"/>
      <c r="D101" s="178"/>
      <c r="E101" s="178"/>
      <c r="J101" s="148">
        <v>42735</v>
      </c>
      <c r="K101" s="132">
        <v>31.931595512810599</v>
      </c>
      <c r="L101" s="132">
        <v>19.907103948399403</v>
      </c>
      <c r="M101" s="146"/>
    </row>
    <row r="102" spans="2:13" ht="12.75" customHeight="1" x14ac:dyDescent="0.2">
      <c r="B102" s="178"/>
      <c r="C102" s="178"/>
      <c r="D102" s="178"/>
      <c r="E102" s="178"/>
      <c r="J102" s="148">
        <v>42766</v>
      </c>
      <c r="K102" s="132">
        <v>4.5798031532744057</v>
      </c>
      <c r="L102" s="132">
        <v>2.8683423995707544</v>
      </c>
      <c r="M102" s="146"/>
    </row>
    <row r="103" spans="2:13" ht="12.75" customHeight="1" x14ac:dyDescent="0.2">
      <c r="B103" s="178"/>
      <c r="C103" s="178"/>
      <c r="D103" s="178"/>
      <c r="E103" s="178"/>
      <c r="J103" s="148">
        <v>42794</v>
      </c>
      <c r="K103" s="132">
        <v>5.2012450944775122</v>
      </c>
      <c r="L103" s="132">
        <v>3.2712067086167336</v>
      </c>
      <c r="M103" s="146"/>
    </row>
    <row r="104" spans="2:13" ht="12.75" customHeight="1" x14ac:dyDescent="0.2">
      <c r="B104" s="178"/>
      <c r="C104" s="178"/>
      <c r="D104" s="178"/>
      <c r="E104" s="178"/>
      <c r="J104" s="148">
        <v>42825</v>
      </c>
      <c r="K104" s="132">
        <v>11.174160794920262</v>
      </c>
      <c r="L104" s="132">
        <v>7.0660775966737068</v>
      </c>
      <c r="M104" s="146"/>
    </row>
    <row r="105" spans="2:13" ht="12.75" customHeight="1" x14ac:dyDescent="0.2">
      <c r="B105" s="178"/>
      <c r="C105" s="178"/>
      <c r="D105" s="178"/>
      <c r="E105" s="178"/>
      <c r="J105" s="148">
        <v>42855</v>
      </c>
      <c r="K105" s="132">
        <v>9.04621048004363</v>
      </c>
      <c r="L105" s="132">
        <v>5.7377177739278604</v>
      </c>
      <c r="M105" s="146"/>
    </row>
    <row r="106" spans="2:13" ht="12.75" customHeight="1" x14ac:dyDescent="0.2">
      <c r="B106" s="178"/>
      <c r="C106" s="178"/>
      <c r="D106" s="178"/>
      <c r="E106" s="178"/>
      <c r="J106" s="148">
        <v>42886</v>
      </c>
      <c r="K106" s="132">
        <v>4.6159870100757372</v>
      </c>
      <c r="L106" s="132">
        <v>2.933421050330105</v>
      </c>
      <c r="M106" s="146"/>
    </row>
    <row r="107" spans="2:13" ht="12.75" customHeight="1" x14ac:dyDescent="0.2">
      <c r="B107" s="178"/>
      <c r="C107" s="178"/>
      <c r="D107" s="178"/>
      <c r="E107" s="178"/>
      <c r="J107" s="148">
        <v>42916</v>
      </c>
      <c r="K107" s="132">
        <v>1.7351776363552833</v>
      </c>
      <c r="L107" s="132">
        <v>1.1020105765729573</v>
      </c>
      <c r="M107" s="146"/>
    </row>
    <row r="108" spans="2:13" ht="12.75" customHeight="1" x14ac:dyDescent="0.2">
      <c r="B108" s="178"/>
      <c r="C108" s="178"/>
      <c r="D108" s="178"/>
      <c r="E108" s="178"/>
      <c r="J108" s="148">
        <v>42947</v>
      </c>
      <c r="K108" s="132">
        <v>4.3694315688795893</v>
      </c>
      <c r="L108" s="132">
        <v>2.7817794211563918</v>
      </c>
      <c r="M108" s="146"/>
    </row>
    <row r="109" spans="2:13" ht="12.75" customHeight="1" x14ac:dyDescent="0.2">
      <c r="B109" s="178"/>
      <c r="C109" s="178"/>
      <c r="D109" s="178"/>
      <c r="E109" s="178"/>
      <c r="J109" s="148">
        <v>42978</v>
      </c>
      <c r="K109" s="132">
        <v>5.9490504562348328</v>
      </c>
      <c r="L109" s="132">
        <v>3.8624224097848798</v>
      </c>
      <c r="M109" s="146"/>
    </row>
    <row r="110" spans="2:13" ht="12.75" customHeight="1" x14ac:dyDescent="0.2">
      <c r="B110" s="178"/>
      <c r="C110" s="178"/>
      <c r="D110" s="178"/>
      <c r="E110" s="178"/>
      <c r="J110" s="148">
        <v>43008</v>
      </c>
      <c r="K110" s="132">
        <v>5.2729836579879281</v>
      </c>
      <c r="L110" s="132">
        <v>3.4573546620560913</v>
      </c>
      <c r="M110" s="146"/>
    </row>
    <row r="111" spans="2:13" ht="12.75" customHeight="1" x14ac:dyDescent="0.2">
      <c r="B111" s="178"/>
      <c r="C111" s="178"/>
      <c r="D111" s="178"/>
      <c r="E111" s="178"/>
      <c r="J111" s="148">
        <v>43039</v>
      </c>
      <c r="K111" s="132">
        <v>5.6357069970120506</v>
      </c>
      <c r="L111" s="132">
        <v>3.7359576577875719</v>
      </c>
      <c r="M111" s="146"/>
    </row>
    <row r="112" spans="2:13" ht="12.75" customHeight="1" x14ac:dyDescent="0.2">
      <c r="B112" s="178"/>
      <c r="C112" s="178"/>
      <c r="D112" s="178"/>
      <c r="E112" s="178"/>
      <c r="J112" s="148">
        <v>43069</v>
      </c>
      <c r="K112" s="132">
        <v>11.021434644670853</v>
      </c>
      <c r="L112" s="132">
        <v>7.4353735547114219</v>
      </c>
      <c r="M112" s="146"/>
    </row>
    <row r="113" spans="2:13" ht="12.75" customHeight="1" x14ac:dyDescent="0.2">
      <c r="B113" s="178"/>
      <c r="C113" s="178"/>
      <c r="D113" s="178"/>
      <c r="E113" s="178"/>
      <c r="J113" s="148">
        <v>43100</v>
      </c>
      <c r="K113" s="132">
        <v>13.487446651714247</v>
      </c>
      <c r="L113" s="132">
        <v>9.2037107337908743</v>
      </c>
      <c r="M113" s="146"/>
    </row>
    <row r="114" spans="2:13" ht="12.75" customHeight="1" x14ac:dyDescent="0.2">
      <c r="B114" s="178"/>
      <c r="C114" s="178"/>
      <c r="D114" s="178"/>
      <c r="E114" s="178"/>
      <c r="J114" s="148">
        <v>43131</v>
      </c>
      <c r="K114" s="132">
        <v>7.8412678983756621</v>
      </c>
      <c r="L114" s="132">
        <v>5.4171947932018121</v>
      </c>
      <c r="M114" s="146"/>
    </row>
    <row r="115" spans="2:13" ht="12.75" customHeight="1" x14ac:dyDescent="0.2">
      <c r="B115" s="178"/>
      <c r="C115" s="178"/>
      <c r="D115" s="178"/>
      <c r="E115" s="178"/>
      <c r="J115" s="148">
        <v>43159</v>
      </c>
      <c r="K115" s="132">
        <v>6.790854039742185</v>
      </c>
      <c r="L115" s="132">
        <v>4.7716481305436265</v>
      </c>
      <c r="M115" s="146"/>
    </row>
    <row r="116" spans="2:13" ht="12.75" customHeight="1" x14ac:dyDescent="0.2">
      <c r="B116" s="178"/>
      <c r="C116" s="178"/>
      <c r="D116" s="178"/>
      <c r="E116" s="178"/>
      <c r="J116" s="148">
        <v>43190</v>
      </c>
      <c r="K116" s="132">
        <v>2.9112311645386093</v>
      </c>
      <c r="L116" s="132">
        <v>2.0759453138553456</v>
      </c>
      <c r="M116" s="146"/>
    </row>
    <row r="117" spans="2:13" ht="12.75" customHeight="1" x14ac:dyDescent="0.2">
      <c r="B117" s="178"/>
      <c r="C117" s="178"/>
      <c r="D117" s="178"/>
      <c r="E117" s="178"/>
      <c r="J117" s="148">
        <v>43220</v>
      </c>
      <c r="K117" s="132">
        <v>-2.1725661939645522</v>
      </c>
      <c r="L117" s="132">
        <v>-1.577018062009349</v>
      </c>
      <c r="M117" s="146"/>
    </row>
    <row r="118" spans="2:13" ht="12.75" customHeight="1" x14ac:dyDescent="0.2">
      <c r="B118" s="178"/>
      <c r="C118" s="178"/>
      <c r="D118" s="178"/>
      <c r="E118" s="178"/>
      <c r="J118" s="148">
        <v>43251</v>
      </c>
      <c r="K118" s="132">
        <v>-2.4601661094894371</v>
      </c>
      <c r="L118" s="132">
        <v>-1.8184492712836302</v>
      </c>
      <c r="M118" s="146"/>
    </row>
    <row r="119" spans="2:13" ht="12.75" customHeight="1" x14ac:dyDescent="0.2">
      <c r="B119" s="178"/>
      <c r="C119" s="178"/>
      <c r="D119" s="178"/>
      <c r="E119" s="178"/>
      <c r="J119" s="148">
        <v>43281</v>
      </c>
      <c r="K119" s="132">
        <v>0.83905686457210649</v>
      </c>
      <c r="L119" s="132">
        <v>0.63088883705027399</v>
      </c>
      <c r="M119" s="146"/>
    </row>
    <row r="120" spans="2:13" ht="12.75" customHeight="1" x14ac:dyDescent="0.2">
      <c r="B120" s="178"/>
      <c r="C120" s="178"/>
      <c r="D120" s="178"/>
      <c r="E120" s="178"/>
      <c r="J120" s="148">
        <v>43312</v>
      </c>
      <c r="K120" s="132">
        <v>0.2529448923588169</v>
      </c>
      <c r="L120" s="132">
        <v>0.19335756808512933</v>
      </c>
      <c r="M120" s="146"/>
    </row>
    <row r="121" spans="2:13" ht="12.75" customHeight="1" x14ac:dyDescent="0.2">
      <c r="B121" s="178"/>
      <c r="C121" s="178"/>
      <c r="D121" s="178"/>
      <c r="E121" s="178"/>
      <c r="J121" s="148">
        <v>43343</v>
      </c>
      <c r="K121" s="132">
        <v>1.1815990119062689</v>
      </c>
      <c r="L121" s="132">
        <v>0.90670262000917978</v>
      </c>
      <c r="M121" s="146"/>
    </row>
    <row r="122" spans="2:13" ht="12.75" customHeight="1" x14ac:dyDescent="0.2">
      <c r="B122" s="178"/>
      <c r="C122" s="178"/>
      <c r="D122" s="178"/>
      <c r="E122" s="178"/>
      <c r="J122" s="148">
        <v>43373</v>
      </c>
      <c r="K122" s="132">
        <v>6.0460722927133927</v>
      </c>
      <c r="L122" s="132">
        <v>4.687178249469671</v>
      </c>
      <c r="M122" s="146"/>
    </row>
    <row r="123" spans="2:13" ht="12.75" customHeight="1" x14ac:dyDescent="0.2">
      <c r="B123" s="178"/>
      <c r="C123" s="178"/>
      <c r="D123" s="178"/>
      <c r="E123" s="178"/>
      <c r="J123" s="148">
        <v>43404</v>
      </c>
      <c r="K123" s="132">
        <v>5.2678500293751211</v>
      </c>
      <c r="L123" s="132">
        <v>4.1074480256171118</v>
      </c>
      <c r="M123" s="146"/>
    </row>
    <row r="124" spans="2:13" ht="12.75" customHeight="1" x14ac:dyDescent="0.2">
      <c r="B124" s="178"/>
      <c r="C124" s="178"/>
      <c r="D124" s="178"/>
      <c r="E124" s="178"/>
      <c r="J124" s="148">
        <v>43434</v>
      </c>
      <c r="K124" s="132">
        <v>8.4059498320201751</v>
      </c>
      <c r="L124" s="132">
        <v>6.5713762975862284</v>
      </c>
      <c r="M124" s="146"/>
    </row>
    <row r="125" spans="2:13" ht="12.75" customHeight="1" x14ac:dyDescent="0.2">
      <c r="B125" s="178"/>
      <c r="C125" s="178"/>
      <c r="D125" s="178"/>
      <c r="E125" s="178"/>
      <c r="J125" s="148">
        <v>43465</v>
      </c>
      <c r="K125" s="132">
        <v>9.1416392461784461</v>
      </c>
      <c r="L125" s="132">
        <v>7.1883643203401091</v>
      </c>
      <c r="M125" s="146"/>
    </row>
    <row r="126" spans="2:13" ht="12.75" customHeight="1" x14ac:dyDescent="0.2">
      <c r="B126" s="178"/>
      <c r="C126" s="178"/>
      <c r="D126" s="178"/>
      <c r="E126" s="178"/>
      <c r="M126" s="146"/>
    </row>
    <row r="127" spans="2:13" ht="12.75" customHeight="1" x14ac:dyDescent="0.2">
      <c r="B127" s="178"/>
      <c r="C127" s="178"/>
      <c r="D127" s="178"/>
      <c r="E127" s="178"/>
      <c r="M127" s="146"/>
    </row>
    <row r="128" spans="2:13" ht="12.75" customHeight="1" x14ac:dyDescent="0.2">
      <c r="B128" s="178"/>
      <c r="C128" s="178"/>
      <c r="D128" s="178"/>
      <c r="E128" s="178"/>
      <c r="M128" s="146"/>
    </row>
    <row r="129" spans="2:13" ht="12.75" customHeight="1" x14ac:dyDescent="0.2">
      <c r="B129" s="178"/>
      <c r="C129" s="178"/>
      <c r="D129" s="178"/>
      <c r="E129" s="178"/>
      <c r="M129" s="146"/>
    </row>
    <row r="130" spans="2:13" ht="12.75" customHeight="1" x14ac:dyDescent="0.2">
      <c r="B130" s="178"/>
      <c r="C130" s="178"/>
      <c r="D130" s="178"/>
      <c r="E130" s="178"/>
      <c r="M130" s="146"/>
    </row>
    <row r="131" spans="2:13" ht="12.75" customHeight="1" x14ac:dyDescent="0.2">
      <c r="B131" s="178"/>
      <c r="C131" s="178"/>
      <c r="D131" s="178"/>
      <c r="E131" s="178"/>
      <c r="M131" s="146"/>
    </row>
    <row r="132" spans="2:13" ht="12.75" customHeight="1" x14ac:dyDescent="0.2">
      <c r="B132" s="178"/>
      <c r="C132" s="178"/>
      <c r="D132" s="178"/>
      <c r="E132" s="178"/>
      <c r="M132" s="146"/>
    </row>
    <row r="133" spans="2:13" ht="12.75" customHeight="1" x14ac:dyDescent="0.2">
      <c r="B133" s="178"/>
      <c r="C133" s="178"/>
      <c r="D133" s="178"/>
      <c r="E133" s="178"/>
      <c r="M133" s="146"/>
    </row>
    <row r="134" spans="2:13" ht="12.75" customHeight="1" x14ac:dyDescent="0.2">
      <c r="B134" s="178"/>
      <c r="C134" s="178"/>
      <c r="D134" s="178"/>
      <c r="E134" s="178"/>
      <c r="M134" s="146"/>
    </row>
    <row r="135" spans="2:13" ht="12.75" customHeight="1" x14ac:dyDescent="0.2">
      <c r="B135" s="178"/>
      <c r="C135" s="178"/>
      <c r="D135" s="178"/>
      <c r="E135" s="178"/>
      <c r="M135" s="146"/>
    </row>
    <row r="136" spans="2:13" ht="12.75" customHeight="1" x14ac:dyDescent="0.2">
      <c r="B136" s="178"/>
      <c r="C136" s="178"/>
      <c r="D136" s="178"/>
      <c r="E136" s="178"/>
      <c r="M136" s="146"/>
    </row>
    <row r="137" spans="2:13" ht="12.75" customHeight="1" x14ac:dyDescent="0.2">
      <c r="B137" s="178"/>
      <c r="C137" s="178"/>
      <c r="D137" s="178"/>
      <c r="E137" s="178"/>
      <c r="M137" s="146"/>
    </row>
    <row r="138" spans="2:13" ht="12.75" customHeight="1" x14ac:dyDescent="0.2">
      <c r="B138" s="178"/>
      <c r="C138" s="178"/>
      <c r="D138" s="178"/>
      <c r="E138" s="178"/>
      <c r="M138" s="146"/>
    </row>
    <row r="139" spans="2:13" ht="12.75" customHeight="1" x14ac:dyDescent="0.2">
      <c r="B139" s="178"/>
      <c r="C139" s="178"/>
      <c r="D139" s="178"/>
      <c r="E139" s="178"/>
      <c r="M139" s="146"/>
    </row>
    <row r="140" spans="2:13" ht="12.75" customHeight="1" x14ac:dyDescent="0.2">
      <c r="B140" s="178"/>
      <c r="C140" s="178"/>
      <c r="D140" s="178"/>
      <c r="E140" s="178"/>
      <c r="M140" s="146"/>
    </row>
    <row r="141" spans="2:13" ht="12.75" customHeight="1" x14ac:dyDescent="0.2">
      <c r="B141" s="178"/>
      <c r="C141" s="178"/>
      <c r="D141" s="178"/>
      <c r="E141" s="178"/>
      <c r="M141" s="146"/>
    </row>
    <row r="142" spans="2:13" ht="12.75" customHeight="1" x14ac:dyDescent="0.2">
      <c r="B142" s="178"/>
      <c r="C142" s="178"/>
      <c r="D142" s="178"/>
      <c r="E142" s="178"/>
      <c r="M142" s="146"/>
    </row>
    <row r="143" spans="2:13" ht="12.75" customHeight="1" x14ac:dyDescent="0.2">
      <c r="B143" s="178"/>
      <c r="C143" s="178"/>
      <c r="D143" s="178"/>
      <c r="E143" s="178"/>
      <c r="M143" s="146"/>
    </row>
    <row r="144" spans="2:13" ht="12.75" customHeight="1" x14ac:dyDescent="0.2">
      <c r="B144" s="178"/>
      <c r="C144" s="178"/>
      <c r="D144" s="178"/>
      <c r="E144" s="178"/>
      <c r="M144" s="146"/>
    </row>
    <row r="145" spans="2:13" ht="12.75" customHeight="1" x14ac:dyDescent="0.2">
      <c r="B145" s="178"/>
      <c r="C145" s="178"/>
      <c r="D145" s="178"/>
      <c r="E145" s="178"/>
      <c r="M145" s="146"/>
    </row>
    <row r="146" spans="2:13" ht="12.75" customHeight="1" x14ac:dyDescent="0.2">
      <c r="B146" s="178"/>
      <c r="C146" s="178"/>
      <c r="D146" s="178"/>
      <c r="E146" s="178"/>
      <c r="M146" s="146"/>
    </row>
    <row r="147" spans="2:13" ht="12.75" customHeight="1" x14ac:dyDescent="0.2">
      <c r="B147" s="178"/>
      <c r="C147" s="178"/>
      <c r="D147" s="178"/>
      <c r="E147" s="178"/>
      <c r="M147" s="146"/>
    </row>
    <row r="148" spans="2:13" ht="12.75" customHeight="1" x14ac:dyDescent="0.2">
      <c r="B148" s="178"/>
      <c r="C148" s="178"/>
      <c r="D148" s="178"/>
      <c r="E148" s="178"/>
      <c r="M148" s="146"/>
    </row>
    <row r="149" spans="2:13" ht="12.75" customHeight="1" x14ac:dyDescent="0.2">
      <c r="B149" s="178"/>
      <c r="C149" s="178"/>
      <c r="D149" s="178"/>
      <c r="E149" s="178"/>
      <c r="M149" s="146"/>
    </row>
    <row r="150" spans="2:13" ht="12.75" customHeight="1" x14ac:dyDescent="0.2">
      <c r="B150" s="178"/>
      <c r="C150" s="178"/>
      <c r="D150" s="178"/>
      <c r="E150" s="178"/>
      <c r="M150" s="146"/>
    </row>
    <row r="151" spans="2:13" ht="12.75" customHeight="1" x14ac:dyDescent="0.2">
      <c r="B151" s="178"/>
      <c r="C151" s="178"/>
      <c r="D151" s="178"/>
      <c r="E151" s="178"/>
      <c r="M151" s="146"/>
    </row>
    <row r="152" spans="2:13" ht="12.75" customHeight="1" x14ac:dyDescent="0.2">
      <c r="B152" s="178"/>
      <c r="C152" s="178"/>
      <c r="D152" s="178"/>
      <c r="E152" s="178"/>
      <c r="M152" s="146"/>
    </row>
    <row r="153" spans="2:13" ht="12.75" customHeight="1" x14ac:dyDescent="0.2">
      <c r="B153" s="178"/>
      <c r="C153" s="178"/>
      <c r="D153" s="178"/>
      <c r="E153" s="178"/>
      <c r="M153" s="146"/>
    </row>
    <row r="154" spans="2:13" ht="12.75" customHeight="1" x14ac:dyDescent="0.2">
      <c r="B154" s="178"/>
      <c r="C154" s="178"/>
      <c r="D154" s="178"/>
      <c r="E154" s="178"/>
      <c r="M154" s="146"/>
    </row>
    <row r="155" spans="2:13" ht="12.75" customHeight="1" x14ac:dyDescent="0.2">
      <c r="B155" s="178"/>
      <c r="C155" s="178"/>
      <c r="D155" s="178"/>
      <c r="E155" s="178"/>
      <c r="M155" s="146"/>
    </row>
    <row r="156" spans="2:13" ht="12.75" customHeight="1" x14ac:dyDescent="0.2">
      <c r="B156" s="178"/>
      <c r="C156" s="178"/>
      <c r="D156" s="178"/>
      <c r="E156" s="178"/>
      <c r="M156" s="146"/>
    </row>
    <row r="157" spans="2:13" ht="12.75" customHeight="1" x14ac:dyDescent="0.2">
      <c r="M157" s="146"/>
    </row>
    <row r="158" spans="2:13" ht="12.75" customHeight="1" x14ac:dyDescent="0.2">
      <c r="M158" s="146"/>
    </row>
    <row r="159" spans="2:13" ht="12.75" customHeight="1" x14ac:dyDescent="0.2">
      <c r="M159" s="146"/>
    </row>
    <row r="160" spans="2:13" ht="12.75" customHeight="1" x14ac:dyDescent="0.2">
      <c r="M160" s="146"/>
    </row>
    <row r="161" spans="13:13" ht="12.75" customHeight="1" x14ac:dyDescent="0.2">
      <c r="M161" s="146"/>
    </row>
    <row r="162" spans="13:13" ht="12.75" customHeight="1" x14ac:dyDescent="0.2">
      <c r="M162" s="146"/>
    </row>
    <row r="163" spans="13:13" ht="12.75" customHeight="1" x14ac:dyDescent="0.2">
      <c r="M163" s="146"/>
    </row>
    <row r="164" spans="13:13" ht="12.75" customHeight="1" x14ac:dyDescent="0.2">
      <c r="M164" s="146"/>
    </row>
    <row r="165" spans="13:13" ht="12.75" customHeight="1" x14ac:dyDescent="0.2">
      <c r="M165" s="146"/>
    </row>
    <row r="166" spans="13:13" ht="12.75" customHeight="1" x14ac:dyDescent="0.2">
      <c r="M166" s="146"/>
    </row>
    <row r="167" spans="13:13" ht="12.75" customHeight="1" x14ac:dyDescent="0.2">
      <c r="M167" s="146"/>
    </row>
    <row r="168" spans="13:13" ht="12.75" customHeight="1" x14ac:dyDescent="0.2">
      <c r="M168" s="146"/>
    </row>
    <row r="169" spans="13:13" ht="12.75" customHeight="1" x14ac:dyDescent="0.2">
      <c r="M169" s="146"/>
    </row>
    <row r="170" spans="13:13" ht="12.75" customHeight="1" x14ac:dyDescent="0.2">
      <c r="M170" s="146"/>
    </row>
    <row r="171" spans="13:13" ht="12.75" customHeight="1" x14ac:dyDescent="0.2">
      <c r="M171" s="146"/>
    </row>
    <row r="172" spans="13:13" ht="12.75" customHeight="1" x14ac:dyDescent="0.2">
      <c r="M172" s="146"/>
    </row>
    <row r="173" spans="13:13" ht="12.75" customHeight="1" x14ac:dyDescent="0.2">
      <c r="M173" s="146"/>
    </row>
    <row r="174" spans="13:13" ht="12.75" customHeight="1" x14ac:dyDescent="0.2">
      <c r="M174" s="146"/>
    </row>
    <row r="175" spans="13:13" ht="12.75" customHeight="1" x14ac:dyDescent="0.2">
      <c r="M175" s="146"/>
    </row>
    <row r="176" spans="13:13" ht="12.75" customHeight="1" x14ac:dyDescent="0.2">
      <c r="M176" s="146"/>
    </row>
    <row r="177" spans="10:13" ht="12.75" customHeight="1" x14ac:dyDescent="0.2">
      <c r="M177" s="146"/>
    </row>
    <row r="178" spans="10:13" ht="12.75" customHeight="1" x14ac:dyDescent="0.2">
      <c r="M178" s="146"/>
    </row>
    <row r="179" spans="10:13" ht="12.75" customHeight="1" x14ac:dyDescent="0.2">
      <c r="M179" s="146"/>
    </row>
    <row r="180" spans="10:13" ht="12.75" customHeight="1" x14ac:dyDescent="0.2">
      <c r="M180" s="146"/>
    </row>
    <row r="181" spans="10:13" ht="12.75" customHeight="1" x14ac:dyDescent="0.2">
      <c r="M181" s="146"/>
    </row>
    <row r="182" spans="10:13" ht="12.75" customHeight="1" x14ac:dyDescent="0.2">
      <c r="M182" s="146"/>
    </row>
    <row r="183" spans="10:13" ht="12.75" customHeight="1" x14ac:dyDescent="0.2">
      <c r="M183" s="146"/>
    </row>
    <row r="184" spans="10:13" ht="12.75" customHeight="1" x14ac:dyDescent="0.2">
      <c r="M184" s="146"/>
    </row>
    <row r="185" spans="10:13" ht="12.75" customHeight="1" x14ac:dyDescent="0.2">
      <c r="J185" s="147"/>
    </row>
  </sheetData>
  <mergeCells count="1">
    <mergeCell ref="C64:C65"/>
  </mergeCells>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X209"/>
  <sheetViews>
    <sheetView showGridLines="0" zoomScaleNormal="100" workbookViewId="0"/>
  </sheetViews>
  <sheetFormatPr defaultRowHeight="12.75" customHeight="1" x14ac:dyDescent="0.2"/>
  <cols>
    <col min="1" max="1" width="9.140625" style="178" customWidth="1"/>
    <col min="2" max="6" width="9.140625" style="2" customWidth="1"/>
    <col min="7" max="8" width="9.140625" style="2"/>
    <col min="9" max="9" width="9.140625" style="142"/>
    <col min="10" max="11" width="9.140625" style="127" customWidth="1"/>
    <col min="12" max="13" width="9.140625" style="127"/>
    <col min="14" max="24" width="9.140625" style="142"/>
    <col min="25" max="16384" width="9.140625" style="2"/>
  </cols>
  <sheetData>
    <row r="1" spans="1:24" ht="12.75" customHeight="1" x14ac:dyDescent="0.2">
      <c r="A1" s="198"/>
      <c r="B1" s="199"/>
      <c r="C1" s="199"/>
      <c r="D1" s="199"/>
      <c r="E1" s="199"/>
      <c r="F1" s="199"/>
      <c r="G1" s="199"/>
      <c r="H1" s="199"/>
    </row>
    <row r="2" spans="1:24" s="178" customFormat="1" ht="12.75" customHeight="1" x14ac:dyDescent="0.2">
      <c r="I2" s="143"/>
      <c r="J2" s="143"/>
      <c r="K2" s="143"/>
      <c r="L2" s="143"/>
      <c r="M2" s="143"/>
      <c r="N2" s="143"/>
      <c r="O2" s="143"/>
      <c r="P2" s="143"/>
      <c r="Q2" s="143"/>
      <c r="R2" s="143"/>
      <c r="S2" s="143"/>
      <c r="T2" s="143"/>
      <c r="U2" s="143"/>
      <c r="V2" s="143"/>
      <c r="W2" s="143"/>
      <c r="X2" s="143"/>
    </row>
    <row r="3" spans="1:24" s="199" customFormat="1" ht="12.75" customHeight="1" x14ac:dyDescent="0.2">
      <c r="A3" s="178"/>
      <c r="B3" s="128" t="s">
        <v>358</v>
      </c>
      <c r="C3" s="2"/>
      <c r="D3" s="2"/>
      <c r="E3" s="2"/>
      <c r="F3" s="2"/>
      <c r="G3" s="2"/>
      <c r="H3" s="2"/>
      <c r="I3" s="144"/>
      <c r="J3" s="130"/>
      <c r="K3" s="130" t="s">
        <v>523</v>
      </c>
      <c r="L3" s="130" t="s">
        <v>524</v>
      </c>
      <c r="M3" s="130" t="s">
        <v>525</v>
      </c>
      <c r="N3" s="147" t="s">
        <v>526</v>
      </c>
      <c r="O3" s="144"/>
      <c r="P3" s="144"/>
      <c r="Q3" s="144"/>
      <c r="R3" s="144"/>
      <c r="S3" s="144"/>
      <c r="T3" s="144"/>
      <c r="U3" s="144"/>
      <c r="V3" s="144"/>
      <c r="W3" s="144"/>
      <c r="X3" s="144"/>
    </row>
    <row r="4" spans="1:24" ht="12.75" customHeight="1" x14ac:dyDescent="0.2">
      <c r="B4" s="128" t="s">
        <v>646</v>
      </c>
      <c r="J4" s="130"/>
      <c r="K4" s="130" t="s">
        <v>297</v>
      </c>
      <c r="L4" s="130" t="s">
        <v>298</v>
      </c>
      <c r="M4" s="130" t="s">
        <v>299</v>
      </c>
      <c r="N4" s="147" t="s">
        <v>300</v>
      </c>
    </row>
    <row r="5" spans="1:24" ht="12.75" customHeight="1" x14ac:dyDescent="0.2">
      <c r="B5" s="202" t="s">
        <v>8</v>
      </c>
      <c r="J5" s="148">
        <v>39813</v>
      </c>
      <c r="K5" s="132">
        <v>123.66583094676659</v>
      </c>
      <c r="L5" s="132">
        <v>23.060407177504327</v>
      </c>
      <c r="M5" s="132">
        <v>52.787677518896146</v>
      </c>
      <c r="N5" s="145">
        <v>35.593600000000002</v>
      </c>
    </row>
    <row r="6" spans="1:24" ht="12.75" customHeight="1" x14ac:dyDescent="0.2">
      <c r="J6" s="148">
        <v>39844</v>
      </c>
      <c r="K6" s="132">
        <v>128.43993808761778</v>
      </c>
      <c r="L6" s="132">
        <v>24.420453851218955</v>
      </c>
      <c r="M6" s="132">
        <v>50.528010089164766</v>
      </c>
      <c r="N6" s="145">
        <v>37.286999999999999</v>
      </c>
      <c r="Q6" s="200"/>
    </row>
    <row r="7" spans="1:24" ht="12.75" customHeight="1" x14ac:dyDescent="0.2">
      <c r="J7" s="148">
        <v>39872</v>
      </c>
      <c r="K7" s="132">
        <v>128.18893983075688</v>
      </c>
      <c r="L7" s="132">
        <v>24.454651543520146</v>
      </c>
      <c r="M7" s="132">
        <v>51.88762473187046</v>
      </c>
      <c r="N7" s="145">
        <v>37.148099999999999</v>
      </c>
    </row>
    <row r="8" spans="1:24" ht="12.75" customHeight="1" x14ac:dyDescent="0.2">
      <c r="J8" s="148">
        <v>39903</v>
      </c>
      <c r="K8" s="132">
        <v>128.25618030963321</v>
      </c>
      <c r="L8" s="132">
        <v>25.45765062018479</v>
      </c>
      <c r="M8" s="132">
        <v>51.594728756699517</v>
      </c>
      <c r="N8" s="145">
        <v>38.588099999999997</v>
      </c>
    </row>
    <row r="9" spans="1:24" ht="12.75" customHeight="1" x14ac:dyDescent="0.2">
      <c r="J9" s="148">
        <v>39933</v>
      </c>
      <c r="K9" s="132">
        <v>128.18053797161562</v>
      </c>
      <c r="L9" s="132">
        <v>24.648239559041045</v>
      </c>
      <c r="M9" s="132">
        <v>52.129982155601951</v>
      </c>
      <c r="N9" s="145">
        <v>36.957500000000003</v>
      </c>
      <c r="P9" s="130"/>
    </row>
    <row r="10" spans="1:24" ht="12.75" customHeight="1" x14ac:dyDescent="0.2">
      <c r="J10" s="148">
        <v>39964</v>
      </c>
      <c r="K10" s="132">
        <v>130.97532856981456</v>
      </c>
      <c r="L10" s="132">
        <v>25.343441786075832</v>
      </c>
      <c r="M10" s="132">
        <v>51.2133304457261</v>
      </c>
      <c r="N10" s="145">
        <v>37.191200000000002</v>
      </c>
      <c r="P10" s="130"/>
    </row>
    <row r="11" spans="1:24" ht="12.75" customHeight="1" x14ac:dyDescent="0.2">
      <c r="F11" s="220"/>
      <c r="G11" s="220"/>
      <c r="H11" s="220"/>
      <c r="J11" s="148">
        <v>39994</v>
      </c>
      <c r="K11" s="132">
        <v>130.96319177283092</v>
      </c>
      <c r="L11" s="132">
        <v>26.536542472548053</v>
      </c>
      <c r="M11" s="132">
        <v>51.180667649881869</v>
      </c>
      <c r="N11" s="145">
        <v>38.855499999999999</v>
      </c>
    </row>
    <row r="12" spans="1:24" ht="12.75" customHeight="1" x14ac:dyDescent="0.2">
      <c r="F12" s="220"/>
      <c r="G12" s="220"/>
      <c r="H12" s="220"/>
      <c r="J12" s="148">
        <v>40025</v>
      </c>
      <c r="K12" s="132">
        <v>130.37377570435601</v>
      </c>
      <c r="L12" s="132">
        <v>25.828774169988627</v>
      </c>
      <c r="M12" s="132">
        <v>52.411877083700944</v>
      </c>
      <c r="N12" s="145">
        <v>37.550400000000003</v>
      </c>
    </row>
    <row r="13" spans="1:24" ht="12.75" customHeight="1" x14ac:dyDescent="0.2">
      <c r="F13" s="220"/>
      <c r="G13" s="220"/>
      <c r="H13" s="220"/>
      <c r="J13" s="148">
        <v>40056</v>
      </c>
      <c r="K13" s="132">
        <v>130.83924980008283</v>
      </c>
      <c r="L13" s="132">
        <v>26.836178211468809</v>
      </c>
      <c r="M13" s="132">
        <v>52.247028858069058</v>
      </c>
      <c r="N13" s="145">
        <v>38.839700000000001</v>
      </c>
    </row>
    <row r="14" spans="1:24" ht="12.75" customHeight="1" x14ac:dyDescent="0.2">
      <c r="J14" s="148">
        <v>40086</v>
      </c>
      <c r="K14" s="132">
        <v>130.20079823600662</v>
      </c>
      <c r="L14" s="132">
        <v>27.298064249142723</v>
      </c>
      <c r="M14" s="132">
        <v>51.91967253589047</v>
      </c>
      <c r="N14" s="145">
        <v>39.740400000000001</v>
      </c>
    </row>
    <row r="15" spans="1:24" ht="12.75" customHeight="1" x14ac:dyDescent="0.2">
      <c r="J15" s="148">
        <v>40117</v>
      </c>
      <c r="K15" s="132">
        <v>130.76087112473101</v>
      </c>
      <c r="L15" s="132">
        <v>26.806500140324012</v>
      </c>
      <c r="M15" s="132">
        <v>52.872093161402844</v>
      </c>
      <c r="N15" s="145">
        <v>39.200600000000001</v>
      </c>
    </row>
    <row r="16" spans="1:24" ht="12.75" customHeight="1" x14ac:dyDescent="0.2">
      <c r="J16" s="148">
        <v>40147</v>
      </c>
      <c r="K16" s="132">
        <v>128.24636654607659</v>
      </c>
      <c r="L16" s="132">
        <v>26.606114334515425</v>
      </c>
      <c r="M16" s="132">
        <v>54.72075585855427</v>
      </c>
      <c r="N16" s="145">
        <v>39.425699999999999</v>
      </c>
    </row>
    <row r="17" spans="2:17" ht="12.75" customHeight="1" x14ac:dyDescent="0.2">
      <c r="J17" s="148">
        <v>40178</v>
      </c>
      <c r="K17" s="132">
        <v>128.35978686719361</v>
      </c>
      <c r="L17" s="132">
        <v>25.342669971311111</v>
      </c>
      <c r="M17" s="132">
        <v>54.621847615200799</v>
      </c>
      <c r="N17" s="145">
        <v>37.587000000000003</v>
      </c>
    </row>
    <row r="18" spans="2:17" ht="12.75" customHeight="1" x14ac:dyDescent="0.2">
      <c r="J18" s="148">
        <v>40209</v>
      </c>
      <c r="K18" s="132">
        <v>129.50889377922709</v>
      </c>
      <c r="L18" s="132">
        <v>25.642239505163751</v>
      </c>
      <c r="M18" s="132">
        <v>54.086139098913819</v>
      </c>
      <c r="N18" s="145">
        <v>38.010899999999999</v>
      </c>
    </row>
    <row r="19" spans="2:17" ht="12.75" customHeight="1" x14ac:dyDescent="0.2">
      <c r="J19" s="148">
        <v>40237</v>
      </c>
      <c r="K19" s="132">
        <v>129.54498791511463</v>
      </c>
      <c r="L19" s="132">
        <v>25.912102071645226</v>
      </c>
      <c r="M19" s="132">
        <v>54.989660382742237</v>
      </c>
      <c r="N19" s="145">
        <v>38.231400000000001</v>
      </c>
    </row>
    <row r="20" spans="2:17" ht="12.75" customHeight="1" x14ac:dyDescent="0.2">
      <c r="J20" s="148">
        <v>40268</v>
      </c>
      <c r="K20" s="132">
        <v>131.07282821110331</v>
      </c>
      <c r="L20" s="132">
        <v>27.232680628313794</v>
      </c>
      <c r="M20" s="132">
        <v>55.222378085731052</v>
      </c>
      <c r="N20" s="145">
        <v>40.0473</v>
      </c>
    </row>
    <row r="21" spans="2:17" ht="12.75" customHeight="1" x14ac:dyDescent="0.2">
      <c r="J21" s="148">
        <v>40298</v>
      </c>
      <c r="K21" s="132">
        <v>132.07626554803761</v>
      </c>
      <c r="L21" s="132">
        <v>25.827466087297356</v>
      </c>
      <c r="M21" s="132">
        <v>55.222985207434974</v>
      </c>
      <c r="N21" s="145">
        <v>38.439</v>
      </c>
    </row>
    <row r="22" spans="2:17" ht="12.75" customHeight="1" x14ac:dyDescent="0.2">
      <c r="H22" s="178"/>
      <c r="J22" s="148">
        <v>40329</v>
      </c>
      <c r="K22" s="132">
        <v>130.33351122771586</v>
      </c>
      <c r="L22" s="132">
        <v>26.368308650799964</v>
      </c>
      <c r="M22" s="132">
        <v>56.538792493285108</v>
      </c>
      <c r="N22" s="145">
        <v>39.443300000000001</v>
      </c>
    </row>
    <row r="23" spans="2:17" ht="12.75" customHeight="1" x14ac:dyDescent="0.2">
      <c r="H23" s="178"/>
      <c r="I23" s="143"/>
      <c r="J23" s="148">
        <v>40359</v>
      </c>
      <c r="K23" s="132">
        <v>130.64839386601551</v>
      </c>
      <c r="L23" s="132">
        <v>26.962426996692439</v>
      </c>
      <c r="M23" s="132">
        <v>56.617619119572147</v>
      </c>
      <c r="N23" s="145">
        <v>40.0899</v>
      </c>
    </row>
    <row r="24" spans="2:17" ht="12.75" customHeight="1" x14ac:dyDescent="0.2">
      <c r="H24" s="178"/>
      <c r="I24" s="143"/>
      <c r="J24" s="148">
        <v>40390</v>
      </c>
      <c r="K24" s="132">
        <v>132.32768444520858</v>
      </c>
      <c r="L24" s="132">
        <v>26.732767032574817</v>
      </c>
      <c r="M24" s="132">
        <v>55.838610938373414</v>
      </c>
      <c r="N24" s="145">
        <v>39.236899999999999</v>
      </c>
    </row>
    <row r="25" spans="2:17" ht="12.75" customHeight="1" x14ac:dyDescent="0.2">
      <c r="H25" s="178"/>
      <c r="I25" s="143"/>
      <c r="J25" s="148">
        <v>40421</v>
      </c>
      <c r="K25" s="132">
        <v>131.85119298877973</v>
      </c>
      <c r="L25" s="132">
        <v>27.900822171930244</v>
      </c>
      <c r="M25" s="132">
        <v>55.915635413513897</v>
      </c>
      <c r="N25" s="145">
        <v>40.982199999999999</v>
      </c>
    </row>
    <row r="26" spans="2:17" ht="12.75" customHeight="1" x14ac:dyDescent="0.2">
      <c r="H26" s="178"/>
      <c r="I26" s="143"/>
      <c r="J26" s="148">
        <v>40451</v>
      </c>
      <c r="K26" s="132">
        <v>131.92369870702095</v>
      </c>
      <c r="L26" s="132">
        <v>28.130048675453555</v>
      </c>
      <c r="M26" s="132">
        <v>55.884131599309669</v>
      </c>
      <c r="N26" s="145">
        <v>40.935499999999998</v>
      </c>
    </row>
    <row r="27" spans="2:17" ht="12.75" customHeight="1" x14ac:dyDescent="0.2">
      <c r="H27" s="178"/>
      <c r="I27" s="143"/>
      <c r="J27" s="148">
        <v>40482</v>
      </c>
      <c r="K27" s="132">
        <v>129.89832122987133</v>
      </c>
      <c r="L27" s="132">
        <v>26.389552036423591</v>
      </c>
      <c r="M27" s="132">
        <v>56.631828434105238</v>
      </c>
      <c r="N27" s="145">
        <v>38.565399999999997</v>
      </c>
    </row>
    <row r="28" spans="2:17" ht="12.75" customHeight="1" x14ac:dyDescent="0.2">
      <c r="B28" s="133" t="s">
        <v>7</v>
      </c>
      <c r="H28" s="178"/>
      <c r="I28" s="143"/>
      <c r="J28" s="148">
        <v>40512</v>
      </c>
      <c r="K28" s="132">
        <v>127.9044689395426</v>
      </c>
      <c r="L28" s="132">
        <v>27.059085424154688</v>
      </c>
      <c r="M28" s="132">
        <v>57.374934888415133</v>
      </c>
      <c r="N28" s="145">
        <v>39.817799999999998</v>
      </c>
    </row>
    <row r="29" spans="2:17" ht="12.75" customHeight="1" x14ac:dyDescent="0.2">
      <c r="H29" s="178"/>
      <c r="I29" s="143"/>
      <c r="J29" s="148">
        <v>40543</v>
      </c>
      <c r="K29" s="132">
        <v>128.20391298176375</v>
      </c>
      <c r="L29" s="132">
        <v>26.096694235335967</v>
      </c>
      <c r="M29" s="132">
        <v>57.799288597709342</v>
      </c>
      <c r="N29" s="145">
        <v>38.506</v>
      </c>
      <c r="Q29" s="127"/>
    </row>
    <row r="30" spans="2:17" ht="12.75" customHeight="1" x14ac:dyDescent="0.2">
      <c r="B30" s="134"/>
      <c r="C30" s="219"/>
      <c r="D30" s="219"/>
      <c r="E30" s="219"/>
      <c r="F30" s="219"/>
      <c r="G30" s="178"/>
      <c r="H30" s="178"/>
      <c r="I30" s="143"/>
      <c r="J30" s="148">
        <v>40574</v>
      </c>
      <c r="K30" s="132">
        <v>129.0135092341097</v>
      </c>
      <c r="L30" s="132">
        <v>27.103077505156286</v>
      </c>
      <c r="M30" s="132">
        <v>56.617455771923922</v>
      </c>
      <c r="N30" s="145">
        <v>39.7607</v>
      </c>
    </row>
    <row r="31" spans="2:17" ht="12.75" customHeight="1" x14ac:dyDescent="0.2">
      <c r="B31" s="134"/>
      <c r="C31" s="219"/>
      <c r="D31" s="219"/>
      <c r="E31" s="219"/>
      <c r="F31" s="219"/>
      <c r="G31" s="178"/>
      <c r="H31" s="178"/>
      <c r="I31" s="143"/>
      <c r="J31" s="148">
        <v>40602</v>
      </c>
      <c r="K31" s="132">
        <v>128.92140379911456</v>
      </c>
      <c r="L31" s="132">
        <v>27.77636954201007</v>
      </c>
      <c r="M31" s="132">
        <v>57.779310625179249</v>
      </c>
      <c r="N31" s="145">
        <v>40.945399999999999</v>
      </c>
    </row>
    <row r="32" spans="2:17" ht="12.75" customHeight="1" x14ac:dyDescent="0.2">
      <c r="B32" s="128" t="s">
        <v>527</v>
      </c>
      <c r="H32" s="178"/>
      <c r="I32" s="143"/>
      <c r="J32" s="148">
        <v>40633</v>
      </c>
      <c r="K32" s="132">
        <v>128.83382939873303</v>
      </c>
      <c r="L32" s="132">
        <v>28.105108001191585</v>
      </c>
      <c r="M32" s="132">
        <v>57.457601041125216</v>
      </c>
      <c r="N32" s="145">
        <v>41.570900000000002</v>
      </c>
    </row>
    <row r="33" spans="2:14" ht="12.75" customHeight="1" x14ac:dyDescent="0.2">
      <c r="B33" s="128" t="s">
        <v>528</v>
      </c>
      <c r="I33" s="143"/>
      <c r="J33" s="148">
        <v>40663</v>
      </c>
      <c r="K33" s="132">
        <v>126.65731312779236</v>
      </c>
      <c r="L33" s="132">
        <v>26.880356440067199</v>
      </c>
      <c r="M33" s="132">
        <v>58.682845968628364</v>
      </c>
      <c r="N33" s="145">
        <v>40.0261</v>
      </c>
    </row>
    <row r="34" spans="2:14" ht="12.75" customHeight="1" x14ac:dyDescent="0.2">
      <c r="B34" s="2" t="s">
        <v>219</v>
      </c>
      <c r="I34" s="143"/>
      <c r="J34" s="148">
        <v>40694</v>
      </c>
      <c r="K34" s="132">
        <v>127.27350080854001</v>
      </c>
      <c r="L34" s="132">
        <v>28.114238314567437</v>
      </c>
      <c r="M34" s="132">
        <v>58.78524574457812</v>
      </c>
      <c r="N34" s="145">
        <v>42.184699999999999</v>
      </c>
    </row>
    <row r="35" spans="2:14" ht="12.75" customHeight="1" x14ac:dyDescent="0.2">
      <c r="I35" s="143"/>
      <c r="J35" s="148">
        <v>40724</v>
      </c>
      <c r="K35" s="132">
        <v>127.30965174183343</v>
      </c>
      <c r="L35" s="132">
        <v>28.085206682389309</v>
      </c>
      <c r="M35" s="132">
        <v>57.815427344876149</v>
      </c>
      <c r="N35" s="145">
        <v>41.611499999999999</v>
      </c>
    </row>
    <row r="36" spans="2:14" ht="12.75" customHeight="1" x14ac:dyDescent="0.2">
      <c r="I36" s="143"/>
      <c r="J36" s="148">
        <v>40755</v>
      </c>
      <c r="K36" s="132">
        <v>127.3856287238029</v>
      </c>
      <c r="L36" s="132">
        <v>27.128311979069871</v>
      </c>
      <c r="M36" s="132">
        <v>58.114631474073711</v>
      </c>
      <c r="N36" s="145">
        <v>40.164099999999998</v>
      </c>
    </row>
    <row r="37" spans="2:14" ht="12.75" customHeight="1" x14ac:dyDescent="0.2">
      <c r="I37" s="143"/>
      <c r="J37" s="148">
        <v>40786</v>
      </c>
      <c r="K37" s="132">
        <v>126.16002039192196</v>
      </c>
      <c r="L37" s="132">
        <v>27.569239683104001</v>
      </c>
      <c r="M37" s="132">
        <v>58.760294050497144</v>
      </c>
      <c r="N37" s="145">
        <v>41.552799999999998</v>
      </c>
    </row>
    <row r="38" spans="2:14" ht="12.75" customHeight="1" x14ac:dyDescent="0.2">
      <c r="I38" s="143"/>
      <c r="J38" s="148">
        <v>40816</v>
      </c>
      <c r="K38" s="132">
        <v>126.92603348228835</v>
      </c>
      <c r="L38" s="132">
        <v>27.271465794177669</v>
      </c>
      <c r="M38" s="132">
        <v>58.384205565024295</v>
      </c>
      <c r="N38" s="145">
        <v>41.230600000000003</v>
      </c>
    </row>
    <row r="39" spans="2:14" ht="12.75" customHeight="1" x14ac:dyDescent="0.2">
      <c r="I39" s="143"/>
      <c r="J39" s="148">
        <v>40847</v>
      </c>
      <c r="K39" s="132">
        <v>125.81638656714355</v>
      </c>
      <c r="L39" s="132">
        <v>27.293312910509343</v>
      </c>
      <c r="M39" s="132">
        <v>58.154566394192805</v>
      </c>
      <c r="N39" s="145">
        <v>40.993299999999998</v>
      </c>
    </row>
    <row r="40" spans="2:14" ht="12.75" customHeight="1" x14ac:dyDescent="0.2">
      <c r="F40" s="220"/>
      <c r="G40" s="220"/>
      <c r="I40" s="143"/>
      <c r="J40" s="148">
        <v>40877</v>
      </c>
      <c r="K40" s="132">
        <v>125.71466390121905</v>
      </c>
      <c r="L40" s="132">
        <v>27.636867028441671</v>
      </c>
      <c r="M40" s="132">
        <v>58.501868116669279</v>
      </c>
      <c r="N40" s="145">
        <v>41.554600000000001</v>
      </c>
    </row>
    <row r="41" spans="2:14" ht="12.75" customHeight="1" x14ac:dyDescent="0.2">
      <c r="F41" s="220"/>
      <c r="G41" s="220"/>
      <c r="H41" s="220"/>
      <c r="I41" s="143"/>
      <c r="J41" s="148">
        <v>40908</v>
      </c>
      <c r="K41" s="132">
        <v>126.45680985970731</v>
      </c>
      <c r="L41" s="132">
        <v>26.89363403255085</v>
      </c>
      <c r="M41" s="132">
        <v>58.865983773038678</v>
      </c>
      <c r="N41" s="145">
        <v>40.496499999999997</v>
      </c>
    </row>
    <row r="42" spans="2:14" ht="12.75" customHeight="1" x14ac:dyDescent="0.2">
      <c r="F42" s="220"/>
      <c r="G42" s="220"/>
      <c r="H42" s="220"/>
      <c r="I42" s="143"/>
      <c r="J42" s="148">
        <v>40939</v>
      </c>
      <c r="K42" s="132">
        <v>128.86428395034292</v>
      </c>
      <c r="L42" s="132">
        <v>27.95169439505591</v>
      </c>
      <c r="M42" s="132">
        <v>57.798361287264974</v>
      </c>
      <c r="N42" s="145">
        <v>41.718600000000002</v>
      </c>
    </row>
    <row r="43" spans="2:14" ht="12.75" customHeight="1" x14ac:dyDescent="0.2">
      <c r="H43" s="220"/>
      <c r="I43" s="143"/>
      <c r="J43" s="148">
        <v>40968</v>
      </c>
      <c r="K43" s="132">
        <v>129.82068306894405</v>
      </c>
      <c r="L43" s="132">
        <v>27.966951882942482</v>
      </c>
      <c r="M43" s="132">
        <v>58.121100809575786</v>
      </c>
      <c r="N43" s="145">
        <v>41.7119</v>
      </c>
    </row>
    <row r="44" spans="2:14" ht="12.75" customHeight="1" x14ac:dyDescent="0.2">
      <c r="I44" s="143"/>
      <c r="J44" s="148">
        <v>40999</v>
      </c>
      <c r="K44" s="132">
        <v>131.1208691246984</v>
      </c>
      <c r="L44" s="132">
        <v>28.185029210390862</v>
      </c>
      <c r="M44" s="132">
        <v>57.506685694240147</v>
      </c>
      <c r="N44" s="145">
        <v>41.945</v>
      </c>
    </row>
    <row r="45" spans="2:14" ht="12.75" customHeight="1" x14ac:dyDescent="0.2">
      <c r="I45" s="143"/>
      <c r="J45" s="148">
        <v>41029</v>
      </c>
      <c r="K45" s="132">
        <v>131.3532136626938</v>
      </c>
      <c r="L45" s="132">
        <v>28.082609238011138</v>
      </c>
      <c r="M45" s="132">
        <v>58.031995762846478</v>
      </c>
      <c r="N45" s="145">
        <v>41.725999999999999</v>
      </c>
    </row>
    <row r="46" spans="2:14" ht="12.75" customHeight="1" x14ac:dyDescent="0.2">
      <c r="I46" s="143"/>
      <c r="J46" s="148">
        <v>41060</v>
      </c>
      <c r="K46" s="132">
        <v>131.30012812189972</v>
      </c>
      <c r="L46" s="132">
        <v>28.965702959203774</v>
      </c>
      <c r="M46" s="132">
        <v>58.528834018747403</v>
      </c>
      <c r="N46" s="145">
        <v>42.804699999999997</v>
      </c>
    </row>
    <row r="47" spans="2:14" ht="12.75" customHeight="1" x14ac:dyDescent="0.2">
      <c r="I47" s="143"/>
      <c r="J47" s="148">
        <v>41090</v>
      </c>
      <c r="K47" s="132">
        <v>131.3285332554739</v>
      </c>
      <c r="L47" s="132">
        <v>28.314195924574648</v>
      </c>
      <c r="M47" s="132">
        <v>58.483380003095775</v>
      </c>
      <c r="N47" s="145">
        <v>42.0017</v>
      </c>
    </row>
    <row r="48" spans="2:14" ht="12.75" customHeight="1" x14ac:dyDescent="0.2">
      <c r="I48" s="143"/>
      <c r="J48" s="148">
        <v>41121</v>
      </c>
      <c r="K48" s="132">
        <v>132.93856431685029</v>
      </c>
      <c r="L48" s="132">
        <v>29.295794771997592</v>
      </c>
      <c r="M48" s="132">
        <v>59.378359669808944</v>
      </c>
      <c r="N48" s="145">
        <v>43.246099999999998</v>
      </c>
    </row>
    <row r="49" spans="2:14" ht="12.75" customHeight="1" x14ac:dyDescent="0.2">
      <c r="I49" s="143"/>
      <c r="J49" s="148">
        <v>41152</v>
      </c>
      <c r="K49" s="132">
        <v>131.80140667441935</v>
      </c>
      <c r="L49" s="132">
        <v>28.4469558275959</v>
      </c>
      <c r="M49" s="132">
        <v>59.644867256280612</v>
      </c>
      <c r="N49" s="145">
        <v>41.967700000000001</v>
      </c>
    </row>
    <row r="50" spans="2:14" ht="12.75" customHeight="1" x14ac:dyDescent="0.2">
      <c r="I50" s="143"/>
      <c r="J50" s="148">
        <v>41182</v>
      </c>
      <c r="K50" s="132">
        <v>132.24918194907889</v>
      </c>
      <c r="L50" s="132">
        <v>29.100714484790213</v>
      </c>
      <c r="M50" s="132">
        <v>58.941856941951222</v>
      </c>
      <c r="N50" s="145">
        <v>42.8703</v>
      </c>
    </row>
    <row r="51" spans="2:14" ht="12.75" customHeight="1" x14ac:dyDescent="0.2">
      <c r="I51" s="143"/>
      <c r="J51" s="148">
        <v>41213</v>
      </c>
      <c r="K51" s="132">
        <v>132.66129837689823</v>
      </c>
      <c r="L51" s="132">
        <v>29.676250905388962</v>
      </c>
      <c r="M51" s="132">
        <v>60.214873942201827</v>
      </c>
      <c r="N51" s="145">
        <v>43.4666</v>
      </c>
    </row>
    <row r="52" spans="2:14" ht="12.75" customHeight="1" x14ac:dyDescent="0.2">
      <c r="H52" s="178"/>
      <c r="I52" s="143"/>
      <c r="J52" s="148">
        <v>41243</v>
      </c>
      <c r="K52" s="132">
        <v>130.7807552250934</v>
      </c>
      <c r="L52" s="132">
        <v>29.342442807860213</v>
      </c>
      <c r="M52" s="132">
        <v>61.948403688640674</v>
      </c>
      <c r="N52" s="145">
        <v>42.863199999999999</v>
      </c>
    </row>
    <row r="53" spans="2:14" ht="12.75" customHeight="1" x14ac:dyDescent="0.2">
      <c r="H53" s="178"/>
      <c r="I53" s="143"/>
      <c r="J53" s="148">
        <v>41274</v>
      </c>
      <c r="K53" s="132">
        <v>132.5220459564145</v>
      </c>
      <c r="L53" s="132">
        <v>29.071368033127222</v>
      </c>
      <c r="M53" s="132">
        <v>61.380457021316218</v>
      </c>
      <c r="N53" s="145">
        <v>42.2361</v>
      </c>
    </row>
    <row r="54" spans="2:14" ht="12.75" customHeight="1" x14ac:dyDescent="0.2">
      <c r="H54" s="178"/>
      <c r="I54" s="143"/>
      <c r="J54" s="148">
        <v>41305</v>
      </c>
      <c r="K54" s="132">
        <v>134.75882702625279</v>
      </c>
      <c r="L54" s="132">
        <v>30.510166296671787</v>
      </c>
      <c r="M54" s="132">
        <v>59.791661795584496</v>
      </c>
      <c r="N54" s="145">
        <v>43.9895</v>
      </c>
    </row>
    <row r="55" spans="2:14" ht="12.75" customHeight="1" x14ac:dyDescent="0.2">
      <c r="H55" s="178"/>
      <c r="I55" s="143"/>
      <c r="J55" s="148">
        <v>41333</v>
      </c>
      <c r="K55" s="132">
        <v>133.53783503816626</v>
      </c>
      <c r="L55" s="132">
        <v>30.396794081130125</v>
      </c>
      <c r="M55" s="132">
        <v>60.558485801014903</v>
      </c>
      <c r="N55" s="145">
        <v>43.9818</v>
      </c>
    </row>
    <row r="56" spans="2:14" ht="12.75" customHeight="1" x14ac:dyDescent="0.2">
      <c r="H56" s="178"/>
      <c r="I56" s="143"/>
      <c r="J56" s="148">
        <v>41364</v>
      </c>
      <c r="K56" s="132">
        <v>134.16353585820434</v>
      </c>
      <c r="L56" s="132">
        <v>30.019054593538026</v>
      </c>
      <c r="M56" s="132">
        <v>59.920305057707054</v>
      </c>
      <c r="N56" s="145">
        <v>43.567500000000003</v>
      </c>
    </row>
    <row r="57" spans="2:14" ht="12.75" customHeight="1" x14ac:dyDescent="0.2">
      <c r="B57" s="133" t="s">
        <v>127</v>
      </c>
      <c r="H57" s="178"/>
      <c r="I57" s="143"/>
      <c r="J57" s="148">
        <v>41394</v>
      </c>
      <c r="K57" s="132">
        <v>135.63542267835098</v>
      </c>
      <c r="L57" s="132">
        <v>30.118324621425124</v>
      </c>
      <c r="M57" s="132">
        <v>60.241953508170539</v>
      </c>
      <c r="N57" s="145">
        <v>43.430700000000002</v>
      </c>
    </row>
    <row r="58" spans="2:14" ht="12.75" customHeight="1" x14ac:dyDescent="0.2">
      <c r="H58" s="178"/>
      <c r="J58" s="148">
        <v>41425</v>
      </c>
      <c r="K58" s="132">
        <v>134.14355433000347</v>
      </c>
      <c r="L58" s="132">
        <v>29.80373741704485</v>
      </c>
      <c r="M58" s="132">
        <v>61.439451687356609</v>
      </c>
      <c r="N58" s="145">
        <v>42.7395</v>
      </c>
    </row>
    <row r="59" spans="2:14" ht="12.75" customHeight="1" x14ac:dyDescent="0.2">
      <c r="B59" s="178"/>
      <c r="C59" s="178"/>
      <c r="D59" s="178"/>
      <c r="E59" s="178"/>
      <c r="F59" s="178"/>
      <c r="G59" s="178"/>
      <c r="H59" s="178"/>
      <c r="J59" s="148">
        <v>41455</v>
      </c>
      <c r="K59" s="132">
        <v>133.00597345034194</v>
      </c>
      <c r="L59" s="132">
        <v>28.881277653043519</v>
      </c>
      <c r="M59" s="132">
        <v>61.916258709619875</v>
      </c>
      <c r="N59" s="145">
        <v>41.6693</v>
      </c>
    </row>
    <row r="60" spans="2:14" ht="12.75" customHeight="1" x14ac:dyDescent="0.2">
      <c r="B60" s="178"/>
      <c r="C60" s="178"/>
      <c r="D60" s="178"/>
      <c r="E60" s="178"/>
      <c r="F60" s="178"/>
      <c r="G60" s="178"/>
      <c r="J60" s="148">
        <v>41486</v>
      </c>
      <c r="K60" s="132">
        <v>134.61193885286082</v>
      </c>
      <c r="L60" s="132">
        <v>30.328329391625452</v>
      </c>
      <c r="M60" s="132">
        <v>62.299036926150904</v>
      </c>
      <c r="N60" s="145">
        <v>43.348199999999999</v>
      </c>
    </row>
    <row r="61" spans="2:14" ht="12.75" customHeight="1" x14ac:dyDescent="0.2">
      <c r="B61" s="178"/>
      <c r="C61" s="178"/>
      <c r="D61" s="178"/>
      <c r="E61" s="178"/>
      <c r="F61" s="178"/>
      <c r="G61" s="178"/>
      <c r="J61" s="148">
        <v>41517</v>
      </c>
      <c r="K61" s="132">
        <v>133.79409270174037</v>
      </c>
      <c r="L61" s="132">
        <v>28.949264182631079</v>
      </c>
      <c r="M61" s="132">
        <v>62.152176435329508</v>
      </c>
      <c r="N61" s="145">
        <v>41.219799999999999</v>
      </c>
    </row>
    <row r="62" spans="2:14" ht="12.75" customHeight="1" x14ac:dyDescent="0.2">
      <c r="B62" s="178"/>
      <c r="C62" s="178"/>
      <c r="D62" s="178"/>
      <c r="E62" s="178"/>
      <c r="F62" s="178"/>
      <c r="G62" s="178"/>
      <c r="J62" s="148">
        <v>41547</v>
      </c>
      <c r="K62" s="132">
        <v>131.77331767392221</v>
      </c>
      <c r="L62" s="132">
        <v>29.362976825216847</v>
      </c>
      <c r="M62" s="132">
        <v>62.414883691694911</v>
      </c>
      <c r="N62" s="145">
        <v>42.427700000000002</v>
      </c>
    </row>
    <row r="63" spans="2:14" ht="12.75" customHeight="1" x14ac:dyDescent="0.2">
      <c r="B63" s="178"/>
      <c r="C63" s="178"/>
      <c r="D63" s="178"/>
      <c r="E63" s="178"/>
      <c r="F63" s="178"/>
      <c r="G63" s="178"/>
      <c r="J63" s="148">
        <v>41578</v>
      </c>
      <c r="K63" s="132">
        <v>132.24495553879524</v>
      </c>
      <c r="L63" s="132">
        <v>29.402545806560504</v>
      </c>
      <c r="M63" s="132">
        <v>62.712015781021904</v>
      </c>
      <c r="N63" s="145">
        <v>42.1858</v>
      </c>
    </row>
    <row r="64" spans="2:14" ht="12.75" customHeight="1" x14ac:dyDescent="0.2">
      <c r="B64" s="178"/>
      <c r="C64" s="178"/>
      <c r="D64" s="178"/>
      <c r="E64" s="178"/>
      <c r="F64" s="178"/>
      <c r="G64" s="178"/>
      <c r="J64" s="148">
        <v>41608</v>
      </c>
      <c r="K64" s="132">
        <v>131.17417145482889</v>
      </c>
      <c r="L64" s="132">
        <v>30.99855963320951</v>
      </c>
      <c r="M64" s="132">
        <v>63.02156628799969</v>
      </c>
      <c r="N64" s="145">
        <v>46.098599999999998</v>
      </c>
    </row>
    <row r="65" spans="2:14" ht="12.75" customHeight="1" x14ac:dyDescent="0.2">
      <c r="B65" s="178"/>
      <c r="C65" s="178"/>
      <c r="D65" s="178"/>
      <c r="E65" s="178"/>
      <c r="F65" s="178"/>
      <c r="G65" s="178"/>
      <c r="J65" s="148">
        <v>41639</v>
      </c>
      <c r="K65" s="132">
        <v>132.84166293388327</v>
      </c>
      <c r="L65" s="132">
        <v>30.668496030468077</v>
      </c>
      <c r="M65" s="132">
        <v>63.138677169197145</v>
      </c>
      <c r="N65" s="145">
        <v>45.372</v>
      </c>
    </row>
    <row r="66" spans="2:14" ht="12.75" customHeight="1" x14ac:dyDescent="0.2">
      <c r="B66" s="178"/>
      <c r="C66" s="178"/>
      <c r="D66" s="178"/>
      <c r="E66" s="178"/>
      <c r="F66" s="178"/>
      <c r="G66" s="178"/>
      <c r="J66" s="148">
        <v>41670</v>
      </c>
      <c r="K66" s="132">
        <v>133.02778213762551</v>
      </c>
      <c r="L66" s="132">
        <v>30.977361129993504</v>
      </c>
      <c r="M66" s="132">
        <v>62.013327289634148</v>
      </c>
      <c r="N66" s="145">
        <v>45.933700000000002</v>
      </c>
    </row>
    <row r="67" spans="2:14" ht="12.75" customHeight="1" x14ac:dyDescent="0.2">
      <c r="B67" s="178"/>
      <c r="C67" s="178"/>
      <c r="D67" s="178"/>
      <c r="E67" s="178"/>
      <c r="F67" s="178"/>
      <c r="G67" s="178"/>
      <c r="J67" s="148">
        <v>41698</v>
      </c>
      <c r="K67" s="132">
        <v>135.48826959532164</v>
      </c>
      <c r="L67" s="132">
        <v>31.443109360567529</v>
      </c>
      <c r="M67" s="132">
        <v>62.525399340739639</v>
      </c>
      <c r="N67" s="145">
        <v>45.988199999999999</v>
      </c>
    </row>
    <row r="68" spans="2:14" ht="12.75" customHeight="1" x14ac:dyDescent="0.2">
      <c r="B68" s="178"/>
      <c r="C68" s="178"/>
      <c r="D68" s="178"/>
      <c r="E68" s="178"/>
      <c r="F68" s="178"/>
      <c r="G68" s="178"/>
      <c r="J68" s="148">
        <v>41729</v>
      </c>
      <c r="K68" s="132">
        <v>135.15451442532509</v>
      </c>
      <c r="L68" s="132">
        <v>31.647467989074208</v>
      </c>
      <c r="M68" s="132">
        <v>62.200657415040496</v>
      </c>
      <c r="N68" s="145">
        <v>46.258000000000003</v>
      </c>
    </row>
    <row r="69" spans="2:14" ht="12.75" customHeight="1" x14ac:dyDescent="0.2">
      <c r="B69" s="134"/>
      <c r="C69" s="358"/>
      <c r="D69" s="358"/>
      <c r="E69" s="358"/>
      <c r="F69" s="358"/>
      <c r="G69" s="178"/>
      <c r="J69" s="148">
        <v>41759</v>
      </c>
      <c r="K69" s="132">
        <v>134.7639905346046</v>
      </c>
      <c r="L69" s="132">
        <v>30.949574677313628</v>
      </c>
      <c r="M69" s="132">
        <v>62.718595088404868</v>
      </c>
      <c r="N69" s="145">
        <v>45.529400000000003</v>
      </c>
    </row>
    <row r="70" spans="2:14" ht="12.75" customHeight="1" x14ac:dyDescent="0.2">
      <c r="B70" s="134"/>
      <c r="C70" s="358"/>
      <c r="D70" s="358"/>
      <c r="E70" s="358"/>
      <c r="F70" s="358"/>
      <c r="G70" s="178"/>
      <c r="J70" s="148">
        <v>41790</v>
      </c>
      <c r="K70" s="132">
        <v>134.57336446588354</v>
      </c>
      <c r="L70" s="132">
        <v>31.261798661850715</v>
      </c>
      <c r="M70" s="132">
        <v>63.768775138067092</v>
      </c>
      <c r="N70" s="145">
        <v>45.815899999999999</v>
      </c>
    </row>
    <row r="71" spans="2:14" ht="12.75" customHeight="1" x14ac:dyDescent="0.2">
      <c r="B71" s="136"/>
      <c r="C71" s="137"/>
      <c r="D71" s="137"/>
      <c r="E71" s="137"/>
      <c r="F71" s="137"/>
      <c r="G71" s="178"/>
      <c r="J71" s="148">
        <v>41820</v>
      </c>
      <c r="K71" s="132">
        <v>133.0002297975156</v>
      </c>
      <c r="L71" s="132">
        <v>31.92030994654742</v>
      </c>
      <c r="M71" s="132">
        <v>64.643845344845758</v>
      </c>
      <c r="N71" s="145">
        <v>47.391100000000002</v>
      </c>
    </row>
    <row r="72" spans="2:14" ht="12.75" customHeight="1" x14ac:dyDescent="0.2">
      <c r="B72" s="136"/>
      <c r="C72" s="137"/>
      <c r="D72" s="137"/>
      <c r="E72" s="137"/>
      <c r="F72" s="137"/>
      <c r="G72" s="178"/>
      <c r="J72" s="148">
        <v>41851</v>
      </c>
      <c r="K72" s="132">
        <v>133.33794112930448</v>
      </c>
      <c r="L72" s="132">
        <v>31.803823937065872</v>
      </c>
      <c r="M72" s="132">
        <v>65.531058836342311</v>
      </c>
      <c r="N72" s="145">
        <v>47.181199999999997</v>
      </c>
    </row>
    <row r="73" spans="2:14" ht="12.75" customHeight="1" x14ac:dyDescent="0.2">
      <c r="B73" s="136"/>
      <c r="C73" s="137"/>
      <c r="D73" s="137"/>
      <c r="E73" s="137"/>
      <c r="F73" s="137"/>
      <c r="G73" s="178"/>
      <c r="J73" s="148">
        <v>41882</v>
      </c>
      <c r="K73" s="132">
        <v>133.1281601073689</v>
      </c>
      <c r="L73" s="132">
        <v>31.188647800757309</v>
      </c>
      <c r="M73" s="132">
        <v>66.348920385992713</v>
      </c>
      <c r="N73" s="145">
        <v>46.151400000000002</v>
      </c>
    </row>
    <row r="74" spans="2:14" ht="12.75" customHeight="1" x14ac:dyDescent="0.2">
      <c r="B74" s="136"/>
      <c r="C74" s="137"/>
      <c r="D74" s="137"/>
      <c r="E74" s="137"/>
      <c r="F74" s="137"/>
      <c r="G74" s="178"/>
      <c r="J74" s="148">
        <v>41912</v>
      </c>
      <c r="K74" s="132">
        <v>131.69257179156267</v>
      </c>
      <c r="L74" s="132">
        <v>31.622621614814705</v>
      </c>
      <c r="M74" s="132">
        <v>66.964363218938018</v>
      </c>
      <c r="N74" s="145">
        <v>48.138378984195619</v>
      </c>
    </row>
    <row r="75" spans="2:14" ht="12.75" customHeight="1" x14ac:dyDescent="0.2">
      <c r="B75" s="138"/>
      <c r="C75" s="139"/>
      <c r="D75" s="139"/>
      <c r="E75" s="139"/>
      <c r="F75" s="139"/>
      <c r="G75" s="178"/>
      <c r="J75" s="148">
        <v>41943</v>
      </c>
      <c r="K75" s="132">
        <v>131.39234823668474</v>
      </c>
      <c r="L75" s="132">
        <v>31.272441897842846</v>
      </c>
      <c r="M75" s="132">
        <v>67.350016144937243</v>
      </c>
      <c r="N75" s="145">
        <v>47.05835552925911</v>
      </c>
    </row>
    <row r="76" spans="2:14" ht="12.75" customHeight="1" x14ac:dyDescent="0.2">
      <c r="B76" s="178"/>
      <c r="C76" s="178"/>
      <c r="D76" s="178"/>
      <c r="E76" s="178"/>
      <c r="F76" s="178"/>
      <c r="G76" s="178"/>
      <c r="J76" s="148">
        <v>41973</v>
      </c>
      <c r="K76" s="132">
        <v>129.9322097449809</v>
      </c>
      <c r="L76" s="132">
        <v>30.845254579866538</v>
      </c>
      <c r="M76" s="132">
        <v>68.744455614120071</v>
      </c>
      <c r="N76" s="145">
        <v>46.626793443865736</v>
      </c>
    </row>
    <row r="77" spans="2:14" ht="12.75" customHeight="1" x14ac:dyDescent="0.2">
      <c r="B77" s="178"/>
      <c r="C77" s="178"/>
      <c r="D77" s="178"/>
      <c r="E77" s="178"/>
      <c r="F77" s="178"/>
      <c r="G77" s="178"/>
      <c r="J77" s="148">
        <v>42004</v>
      </c>
      <c r="K77" s="132">
        <v>130.37145103805238</v>
      </c>
      <c r="L77" s="132">
        <v>31.048952983260708</v>
      </c>
      <c r="M77" s="132">
        <v>69.617192065077575</v>
      </c>
      <c r="N77" s="145">
        <v>46.544691381343405</v>
      </c>
    </row>
    <row r="78" spans="2:14" ht="12.75" customHeight="1" x14ac:dyDescent="0.2">
      <c r="B78" s="178"/>
      <c r="C78" s="178"/>
      <c r="D78" s="178"/>
      <c r="E78" s="178"/>
      <c r="F78" s="178"/>
      <c r="G78" s="178"/>
      <c r="J78" s="148">
        <v>42035</v>
      </c>
      <c r="K78" s="132">
        <v>129.48552092030761</v>
      </c>
      <c r="L78" s="132">
        <v>31.285516752055841</v>
      </c>
      <c r="M78" s="132">
        <v>68.670776735995688</v>
      </c>
      <c r="N78" s="145">
        <v>47.783532159650925</v>
      </c>
    </row>
    <row r="79" spans="2:14" ht="12.75" customHeight="1" x14ac:dyDescent="0.2">
      <c r="B79" s="178"/>
      <c r="C79" s="178"/>
      <c r="D79" s="178"/>
      <c r="E79" s="178"/>
      <c r="F79" s="178"/>
      <c r="G79" s="178"/>
      <c r="J79" s="148">
        <v>42063</v>
      </c>
      <c r="K79" s="132">
        <v>131.4572850585142</v>
      </c>
      <c r="L79" s="132">
        <v>31.747065734799033</v>
      </c>
      <c r="M79" s="132">
        <v>69.428968454940176</v>
      </c>
      <c r="N79" s="145">
        <v>47.814116587953784</v>
      </c>
    </row>
    <row r="80" spans="2:14" ht="12.75" customHeight="1" x14ac:dyDescent="0.2">
      <c r="B80" s="178"/>
      <c r="C80" s="178"/>
      <c r="D80" s="178"/>
      <c r="E80" s="178"/>
      <c r="F80" s="178"/>
      <c r="G80" s="178"/>
      <c r="J80" s="148">
        <v>42094</v>
      </c>
      <c r="K80" s="132">
        <v>131.01448277271803</v>
      </c>
      <c r="L80" s="132">
        <v>31.800053112503594</v>
      </c>
      <c r="M80" s="132">
        <v>69.480362394981626</v>
      </c>
      <c r="N80" s="145">
        <v>48.216433140382115</v>
      </c>
    </row>
    <row r="81" spans="2:14" ht="12.75" customHeight="1" x14ac:dyDescent="0.2">
      <c r="B81" s="178"/>
      <c r="C81" s="178"/>
      <c r="D81" s="178"/>
      <c r="E81" s="178"/>
      <c r="F81" s="178"/>
      <c r="G81" s="178"/>
      <c r="J81" s="148">
        <v>42124</v>
      </c>
      <c r="K81" s="132">
        <v>128.75324889121646</v>
      </c>
      <c r="L81" s="132">
        <v>31.211700901302741</v>
      </c>
      <c r="M81" s="132">
        <v>70.783248216755695</v>
      </c>
      <c r="N81" s="145">
        <v>47.589789721917121</v>
      </c>
    </row>
    <row r="82" spans="2:14" ht="12.75" customHeight="1" x14ac:dyDescent="0.2">
      <c r="B82" s="178"/>
      <c r="C82" s="178"/>
      <c r="D82" s="178"/>
      <c r="E82" s="178"/>
      <c r="F82" s="178"/>
      <c r="G82" s="178"/>
      <c r="J82" s="148">
        <v>42155</v>
      </c>
      <c r="K82" s="132">
        <v>129.66939253305841</v>
      </c>
      <c r="L82" s="132">
        <v>31.395815488628926</v>
      </c>
      <c r="M82" s="132">
        <v>71.696080099328185</v>
      </c>
      <c r="N82" s="145">
        <v>47.592281476924001</v>
      </c>
    </row>
    <row r="83" spans="2:14" ht="12.75" customHeight="1" x14ac:dyDescent="0.2">
      <c r="B83" s="178"/>
      <c r="C83" s="178"/>
      <c r="D83" s="178"/>
      <c r="E83" s="178"/>
      <c r="F83" s="178"/>
      <c r="G83" s="178"/>
      <c r="J83" s="148">
        <v>42185</v>
      </c>
      <c r="K83" s="132">
        <v>128.6617270765843</v>
      </c>
      <c r="L83" s="132">
        <v>31.534985586321167</v>
      </c>
      <c r="M83" s="132">
        <v>70.925730005386967</v>
      </c>
      <c r="N83" s="145">
        <v>48.076496055923975</v>
      </c>
    </row>
    <row r="84" spans="2:14" ht="12.75" customHeight="1" x14ac:dyDescent="0.2">
      <c r="B84" s="178"/>
      <c r="C84" s="178"/>
      <c r="D84" s="178"/>
      <c r="E84" s="178"/>
      <c r="F84" s="178"/>
      <c r="G84" s="178"/>
      <c r="J84" s="148">
        <v>42216</v>
      </c>
      <c r="K84" s="132">
        <v>129.42003626001372</v>
      </c>
      <c r="L84" s="132">
        <v>32.087296265888689</v>
      </c>
      <c r="M84" s="132">
        <v>70.440189394121958</v>
      </c>
      <c r="N84" s="145">
        <v>48.955418134182707</v>
      </c>
    </row>
    <row r="85" spans="2:14" ht="12.75" customHeight="1" x14ac:dyDescent="0.2">
      <c r="B85" s="178"/>
      <c r="C85" s="178"/>
      <c r="D85" s="178"/>
      <c r="E85" s="178"/>
      <c r="F85" s="178"/>
      <c r="G85" s="178"/>
      <c r="J85" s="148">
        <v>42247</v>
      </c>
      <c r="K85" s="132">
        <v>130.77982524472534</v>
      </c>
      <c r="L85" s="132">
        <v>33.019860983714423</v>
      </c>
      <c r="M85" s="132">
        <v>70.367156243696272</v>
      </c>
      <c r="N85" s="145">
        <v>50.384413590588736</v>
      </c>
    </row>
    <row r="86" spans="2:14" ht="12.75" customHeight="1" x14ac:dyDescent="0.2">
      <c r="B86" s="178"/>
      <c r="C86" s="178"/>
      <c r="D86" s="178"/>
      <c r="E86" s="178"/>
      <c r="F86" s="178"/>
      <c r="G86" s="178"/>
      <c r="J86" s="148">
        <v>42277</v>
      </c>
      <c r="K86" s="132">
        <v>129.87163480555611</v>
      </c>
      <c r="L86" s="132">
        <v>32.885024227451275</v>
      </c>
      <c r="M86" s="132">
        <v>71.067401244044802</v>
      </c>
      <c r="N86" s="145">
        <v>50.908457487308652</v>
      </c>
    </row>
    <row r="87" spans="2:14" ht="12.75" customHeight="1" x14ac:dyDescent="0.2">
      <c r="B87" s="178"/>
      <c r="C87" s="178"/>
      <c r="D87" s="178"/>
      <c r="E87" s="178"/>
      <c r="F87" s="178"/>
      <c r="G87" s="178"/>
      <c r="J87" s="148">
        <v>42308</v>
      </c>
      <c r="K87" s="132">
        <v>130.40052403739918</v>
      </c>
      <c r="L87" s="132">
        <v>32.940954186262076</v>
      </c>
      <c r="M87" s="132">
        <v>71.04896702983919</v>
      </c>
      <c r="N87" s="145">
        <v>49.967809777193303</v>
      </c>
    </row>
    <row r="88" spans="2:14" ht="12.75" customHeight="1" x14ac:dyDescent="0.2">
      <c r="B88" s="178"/>
      <c r="C88" s="178"/>
      <c r="D88" s="178"/>
      <c r="E88" s="178"/>
      <c r="F88" s="178"/>
      <c r="G88" s="178"/>
      <c r="J88" s="148">
        <v>42338</v>
      </c>
      <c r="K88" s="132">
        <v>130.71873365989944</v>
      </c>
      <c r="L88" s="132">
        <v>32.968657871595774</v>
      </c>
      <c r="M88" s="132">
        <v>71.789424869406517</v>
      </c>
      <c r="N88" s="145">
        <v>49.984811614090958</v>
      </c>
    </row>
    <row r="89" spans="2:14" ht="12.75" customHeight="1" x14ac:dyDescent="0.2">
      <c r="B89" s="178"/>
      <c r="C89" s="178"/>
      <c r="D89" s="178"/>
      <c r="E89" s="178"/>
      <c r="F89" s="178"/>
      <c r="G89" s="178"/>
      <c r="J89" s="148">
        <v>42369</v>
      </c>
      <c r="K89" s="132">
        <v>126.53608257708329</v>
      </c>
      <c r="L89" s="132">
        <v>32.018501659347905</v>
      </c>
      <c r="M89" s="132">
        <v>75.454977169929222</v>
      </c>
      <c r="N89" s="145">
        <v>48.25564484957529</v>
      </c>
    </row>
    <row r="90" spans="2:14" ht="12.75" customHeight="1" x14ac:dyDescent="0.2">
      <c r="B90" s="178"/>
      <c r="C90" s="178"/>
      <c r="D90" s="178"/>
      <c r="E90" s="178"/>
      <c r="F90" s="178"/>
      <c r="G90" s="178"/>
      <c r="J90" s="148">
        <v>42400</v>
      </c>
      <c r="K90" s="132">
        <v>131.68488564248656</v>
      </c>
      <c r="L90" s="132">
        <v>34.311646849036649</v>
      </c>
      <c r="M90" s="132">
        <v>72.15743596122438</v>
      </c>
      <c r="N90" s="145">
        <v>52.229958919967942</v>
      </c>
    </row>
    <row r="91" spans="2:14" ht="12.75" customHeight="1" x14ac:dyDescent="0.2">
      <c r="B91" s="178"/>
      <c r="C91" s="178"/>
      <c r="D91" s="178"/>
      <c r="E91" s="178"/>
      <c r="F91" s="178"/>
      <c r="G91" s="178"/>
      <c r="J91" s="148">
        <v>42429</v>
      </c>
      <c r="K91" s="132">
        <v>132.63918062476202</v>
      </c>
      <c r="L91" s="132">
        <v>34.846438610594902</v>
      </c>
      <c r="M91" s="132">
        <v>72.590701691402288</v>
      </c>
      <c r="N91" s="145">
        <v>52.867543749335731</v>
      </c>
    </row>
    <row r="92" spans="2:14" ht="12.75" customHeight="1" x14ac:dyDescent="0.2">
      <c r="B92" s="178"/>
      <c r="C92" s="178"/>
      <c r="D92" s="178"/>
      <c r="E92" s="178"/>
      <c r="F92" s="178"/>
      <c r="G92" s="178"/>
      <c r="J92" s="148">
        <v>42460</v>
      </c>
      <c r="K92" s="132">
        <v>132.66100555752044</v>
      </c>
      <c r="L92" s="132">
        <v>34.650815538910187</v>
      </c>
      <c r="M92" s="132">
        <v>72.465735874959364</v>
      </c>
      <c r="N92" s="145">
        <v>52.487617971233661</v>
      </c>
    </row>
    <row r="93" spans="2:14" ht="12.75" customHeight="1" x14ac:dyDescent="0.2">
      <c r="B93" s="178"/>
      <c r="C93" s="178"/>
      <c r="D93" s="178"/>
      <c r="E93" s="178"/>
      <c r="F93" s="178"/>
      <c r="G93" s="178"/>
      <c r="J93" s="148">
        <v>42490</v>
      </c>
      <c r="K93" s="132">
        <v>133.29834056172297</v>
      </c>
      <c r="L93" s="132">
        <v>34.630217723947865</v>
      </c>
      <c r="M93" s="132">
        <v>72.695061159603341</v>
      </c>
      <c r="N93" s="145">
        <v>52.194574845382832</v>
      </c>
    </row>
    <row r="94" spans="2:14" ht="12.75" customHeight="1" x14ac:dyDescent="0.2">
      <c r="B94" s="178"/>
      <c r="C94" s="178"/>
      <c r="D94" s="178"/>
      <c r="E94" s="178"/>
      <c r="F94" s="178"/>
      <c r="G94" s="178"/>
      <c r="J94" s="148">
        <v>42521</v>
      </c>
      <c r="K94" s="132">
        <v>133.56031487826669</v>
      </c>
      <c r="L94" s="132">
        <v>34.840058013735629</v>
      </c>
      <c r="M94" s="132">
        <v>73.623489741327177</v>
      </c>
      <c r="N94" s="145">
        <v>52.64906741864224</v>
      </c>
    </row>
    <row r="95" spans="2:14" ht="12.75" customHeight="1" x14ac:dyDescent="0.2">
      <c r="B95" s="178"/>
      <c r="C95" s="178"/>
      <c r="D95" s="178"/>
      <c r="E95" s="178"/>
      <c r="F95" s="178"/>
      <c r="G95" s="178"/>
      <c r="J95" s="148">
        <v>42551</v>
      </c>
      <c r="K95" s="132">
        <v>128.07402716301794</v>
      </c>
      <c r="L95" s="132">
        <v>33.17781648562903</v>
      </c>
      <c r="M95" s="132">
        <v>76.407131969657044</v>
      </c>
      <c r="N95" s="145">
        <v>50.837551877265284</v>
      </c>
    </row>
    <row r="96" spans="2:14" ht="12.75" customHeight="1" x14ac:dyDescent="0.2">
      <c r="B96" s="178"/>
      <c r="C96" s="178"/>
      <c r="D96" s="178"/>
      <c r="E96" s="178"/>
      <c r="F96" s="178"/>
      <c r="G96" s="178"/>
      <c r="J96" s="148">
        <v>42582</v>
      </c>
      <c r="K96" s="132">
        <v>128.95567662306118</v>
      </c>
      <c r="L96" s="132">
        <v>33.371204814360013</v>
      </c>
      <c r="M96" s="132">
        <v>75.968134046340722</v>
      </c>
      <c r="N96" s="145">
        <v>50.896916576618992</v>
      </c>
    </row>
    <row r="97" spans="2:14" ht="12.75" customHeight="1" x14ac:dyDescent="0.2">
      <c r="B97" s="178"/>
      <c r="C97" s="178"/>
      <c r="D97" s="178"/>
      <c r="E97" s="178"/>
      <c r="F97" s="178"/>
      <c r="G97" s="178"/>
      <c r="J97" s="148">
        <v>42613</v>
      </c>
      <c r="K97" s="132">
        <v>129.23072412411003</v>
      </c>
      <c r="L97" s="132">
        <v>33.48130939479239</v>
      </c>
      <c r="M97" s="132">
        <v>76.221015880972374</v>
      </c>
      <c r="N97" s="145">
        <v>50.761839302430268</v>
      </c>
    </row>
    <row r="98" spans="2:14" ht="12.75" customHeight="1" x14ac:dyDescent="0.2">
      <c r="B98" s="178"/>
      <c r="C98" s="178"/>
      <c r="D98" s="178"/>
      <c r="E98" s="178"/>
      <c r="F98" s="178"/>
      <c r="G98" s="178"/>
      <c r="J98" s="148">
        <v>42643</v>
      </c>
      <c r="K98" s="132">
        <v>127.10895787903294</v>
      </c>
      <c r="L98" s="132">
        <v>33.473495498480013</v>
      </c>
      <c r="M98" s="132">
        <v>77.319122143465336</v>
      </c>
      <c r="N98" s="145">
        <v>51.738749288942032</v>
      </c>
    </row>
    <row r="99" spans="2:14" ht="12.75" customHeight="1" x14ac:dyDescent="0.2">
      <c r="B99" s="178"/>
      <c r="C99" s="178"/>
      <c r="D99" s="178"/>
      <c r="E99" s="178"/>
      <c r="F99" s="178"/>
      <c r="G99" s="178"/>
      <c r="J99" s="148">
        <v>42674</v>
      </c>
      <c r="K99" s="132">
        <v>128.56428918949541</v>
      </c>
      <c r="L99" s="132">
        <v>34.582687728594365</v>
      </c>
      <c r="M99" s="132">
        <v>76.405827160586099</v>
      </c>
      <c r="N99" s="146">
        <v>53.563314237367955</v>
      </c>
    </row>
    <row r="100" spans="2:14" ht="12.75" customHeight="1" x14ac:dyDescent="0.2">
      <c r="B100" s="178"/>
      <c r="C100" s="178"/>
      <c r="D100" s="178"/>
      <c r="E100" s="178"/>
      <c r="F100" s="178"/>
      <c r="G100" s="178"/>
      <c r="J100" s="148">
        <v>42704</v>
      </c>
      <c r="K100" s="132">
        <v>129.61471225008205</v>
      </c>
      <c r="L100" s="132">
        <v>35.030203019247701</v>
      </c>
      <c r="M100" s="132">
        <v>76.907558082758854</v>
      </c>
      <c r="N100" s="146">
        <v>54.036322628206648</v>
      </c>
    </row>
    <row r="101" spans="2:14" ht="12.75" customHeight="1" x14ac:dyDescent="0.2">
      <c r="B101" s="178"/>
      <c r="C101" s="178"/>
      <c r="D101" s="178"/>
      <c r="E101" s="178"/>
      <c r="F101" s="178"/>
      <c r="G101" s="178"/>
      <c r="J101" s="148">
        <v>42735</v>
      </c>
      <c r="K101" s="132">
        <v>127.68550326458654</v>
      </c>
      <c r="L101" s="132">
        <v>34.395626997206456</v>
      </c>
      <c r="M101" s="132">
        <v>78.566968927597784</v>
      </c>
      <c r="N101" s="146">
        <v>52.78856007547207</v>
      </c>
    </row>
    <row r="102" spans="2:14" ht="12.75" customHeight="1" x14ac:dyDescent="0.2">
      <c r="B102" s="178"/>
      <c r="C102" s="178"/>
      <c r="D102" s="178"/>
      <c r="E102" s="178"/>
      <c r="F102" s="178"/>
      <c r="G102" s="178"/>
      <c r="J102" s="148">
        <v>42766</v>
      </c>
      <c r="K102" s="132">
        <v>133.24777095967974</v>
      </c>
      <c r="L102" s="132">
        <v>38.12989757267232</v>
      </c>
      <c r="M102" s="132">
        <v>76.149553625750841</v>
      </c>
      <c r="N102" s="146">
        <v>60.565212558842809</v>
      </c>
    </row>
    <row r="103" spans="2:14" ht="12.75" customHeight="1" x14ac:dyDescent="0.2">
      <c r="B103" s="178"/>
      <c r="C103" s="178"/>
      <c r="D103" s="178"/>
      <c r="E103" s="178"/>
      <c r="F103" s="178"/>
      <c r="G103" s="178"/>
      <c r="J103" s="148">
        <v>42794</v>
      </c>
      <c r="K103" s="132">
        <v>135.37245125764611</v>
      </c>
      <c r="L103" s="132">
        <v>39.513792681738373</v>
      </c>
      <c r="M103" s="132">
        <v>76.57101568372174</v>
      </c>
      <c r="N103" s="146">
        <v>63.627345823988215</v>
      </c>
    </row>
    <row r="104" spans="2:14" ht="12.75" customHeight="1" x14ac:dyDescent="0.2">
      <c r="B104" s="178"/>
      <c r="C104" s="178"/>
      <c r="D104" s="178"/>
      <c r="E104" s="178"/>
      <c r="F104" s="178"/>
      <c r="G104" s="178"/>
      <c r="J104" s="148">
        <v>42825</v>
      </c>
      <c r="K104" s="132">
        <v>136.16759213479679</v>
      </c>
      <c r="L104" s="132">
        <v>41.532418820275844</v>
      </c>
      <c r="M104" s="132">
        <v>77.119716987024788</v>
      </c>
      <c r="N104" s="146">
        <v>69.92217982604771</v>
      </c>
    </row>
    <row r="105" spans="2:14" ht="12.75" customHeight="1" x14ac:dyDescent="0.2">
      <c r="B105" s="178"/>
      <c r="C105" s="178"/>
      <c r="D105" s="178"/>
      <c r="E105" s="178"/>
      <c r="F105" s="178"/>
      <c r="G105" s="178"/>
      <c r="J105" s="148">
        <v>42855</v>
      </c>
      <c r="K105" s="132">
        <v>138.63530583216362</v>
      </c>
      <c r="L105" s="132">
        <v>42.06666999171054</v>
      </c>
      <c r="M105" s="132">
        <v>75.666948707447986</v>
      </c>
      <c r="N105" s="146">
        <v>69.615539119931611</v>
      </c>
    </row>
    <row r="106" spans="2:14" ht="12.75" customHeight="1" x14ac:dyDescent="0.2">
      <c r="B106" s="178"/>
      <c r="C106" s="178"/>
      <c r="D106" s="178"/>
      <c r="E106" s="178"/>
      <c r="F106" s="178"/>
      <c r="G106" s="178"/>
      <c r="J106" s="148">
        <v>42886</v>
      </c>
      <c r="K106" s="132">
        <v>138.6451022060964</v>
      </c>
      <c r="L106" s="132">
        <v>41.901569594012351</v>
      </c>
      <c r="M106" s="132">
        <v>76.279021308652347</v>
      </c>
      <c r="N106" s="146">
        <v>68.78702043405211</v>
      </c>
    </row>
    <row r="107" spans="2:14" ht="12.75" customHeight="1" x14ac:dyDescent="0.2">
      <c r="B107" s="178"/>
      <c r="C107" s="178"/>
      <c r="D107" s="178"/>
      <c r="E107" s="178"/>
      <c r="F107" s="178"/>
      <c r="G107" s="178"/>
      <c r="J107" s="148">
        <v>42916</v>
      </c>
      <c r="K107" s="132">
        <v>135.9838589852607</v>
      </c>
      <c r="L107" s="132">
        <v>41.300570345425598</v>
      </c>
      <c r="M107" s="132">
        <v>77.591233075526304</v>
      </c>
      <c r="N107" s="146">
        <v>67.711346933173616</v>
      </c>
    </row>
    <row r="108" spans="2:14" ht="12.75" customHeight="1" x14ac:dyDescent="0.2">
      <c r="B108" s="178"/>
      <c r="C108" s="178"/>
      <c r="D108" s="178"/>
      <c r="E108" s="178"/>
      <c r="F108" s="178"/>
      <c r="G108" s="178"/>
      <c r="J108" s="148">
        <v>42947</v>
      </c>
      <c r="K108" s="132">
        <v>136.36423683302161</v>
      </c>
      <c r="L108" s="132">
        <v>40.894624024890028</v>
      </c>
      <c r="M108" s="132">
        <v>77.035661631840298</v>
      </c>
      <c r="N108" s="146">
        <v>67.546325673382213</v>
      </c>
    </row>
    <row r="109" spans="2:14" ht="12.75" customHeight="1" x14ac:dyDescent="0.2">
      <c r="B109" s="178"/>
      <c r="C109" s="178"/>
      <c r="D109" s="178"/>
      <c r="E109" s="178"/>
      <c r="F109" s="178"/>
      <c r="G109" s="178"/>
      <c r="J109" s="148">
        <v>42978</v>
      </c>
      <c r="K109" s="132">
        <v>136.6546573282661</v>
      </c>
      <c r="L109" s="132">
        <v>40.635152555413747</v>
      </c>
      <c r="M109" s="132">
        <v>76.495568552879917</v>
      </c>
      <c r="N109" s="146">
        <v>67.121142903629476</v>
      </c>
    </row>
    <row r="110" spans="2:14" ht="12.75" customHeight="1" x14ac:dyDescent="0.2">
      <c r="B110" s="178"/>
      <c r="C110" s="178"/>
      <c r="D110" s="178"/>
      <c r="E110" s="178"/>
      <c r="F110" s="178"/>
      <c r="G110" s="178"/>
      <c r="J110" s="148">
        <v>43008</v>
      </c>
      <c r="K110" s="132">
        <v>135.54815823513167</v>
      </c>
      <c r="L110" s="132">
        <v>42.139851025561995</v>
      </c>
      <c r="M110" s="132">
        <v>77.11632192022121</v>
      </c>
      <c r="N110" s="146">
        <v>69.832181863164095</v>
      </c>
    </row>
    <row r="111" spans="2:14" ht="12.75" customHeight="1" x14ac:dyDescent="0.2">
      <c r="B111" s="178"/>
      <c r="C111" s="178"/>
      <c r="D111" s="178"/>
      <c r="E111" s="178"/>
      <c r="F111" s="178"/>
      <c r="G111" s="178"/>
      <c r="J111" s="148">
        <v>43039</v>
      </c>
      <c r="K111" s="132">
        <v>136.62947389494354</v>
      </c>
      <c r="L111" s="132">
        <v>41.881286392604963</v>
      </c>
      <c r="M111" s="132">
        <v>76.260147617368034</v>
      </c>
      <c r="N111" s="146">
        <v>68.772801355038681</v>
      </c>
    </row>
    <row r="112" spans="2:14" ht="12.75" customHeight="1" x14ac:dyDescent="0.2">
      <c r="B112" s="178"/>
      <c r="C112" s="178"/>
      <c r="D112" s="178"/>
      <c r="E112" s="178"/>
      <c r="F112" s="178"/>
      <c r="G112" s="178"/>
      <c r="J112" s="148">
        <v>43069</v>
      </c>
      <c r="K112" s="132">
        <v>137.51983609586804</v>
      </c>
      <c r="L112" s="132">
        <v>42.280686418137186</v>
      </c>
      <c r="M112" s="132">
        <v>77.450072577163354</v>
      </c>
      <c r="N112" s="146">
        <v>69.963410449995862</v>
      </c>
    </row>
    <row r="113" spans="2:14" ht="12.75" customHeight="1" x14ac:dyDescent="0.2">
      <c r="B113" s="178"/>
      <c r="C113" s="178"/>
      <c r="D113" s="178"/>
      <c r="E113" s="178"/>
      <c r="F113" s="178"/>
      <c r="G113" s="178"/>
      <c r="J113" s="148">
        <v>43100</v>
      </c>
      <c r="K113" s="132">
        <v>135.12053276669172</v>
      </c>
      <c r="L113" s="132">
        <v>41.865796768635541</v>
      </c>
      <c r="M113" s="132">
        <v>79.937806059001502</v>
      </c>
      <c r="N113" s="146">
        <v>68.378924964755953</v>
      </c>
    </row>
    <row r="114" spans="2:14" ht="12.75" customHeight="1" x14ac:dyDescent="0.2">
      <c r="B114" s="178"/>
      <c r="C114" s="178"/>
      <c r="D114" s="178"/>
      <c r="E114" s="178"/>
      <c r="F114" s="178"/>
      <c r="G114" s="178"/>
      <c r="J114" s="148">
        <v>43131</v>
      </c>
      <c r="K114" s="132">
        <v>138.18845847080084</v>
      </c>
      <c r="L114" s="132">
        <v>42.635195350701146</v>
      </c>
      <c r="M114" s="132">
        <v>77.065075294722746</v>
      </c>
      <c r="N114" s="146">
        <v>69.512340718078974</v>
      </c>
    </row>
    <row r="115" spans="2:14" ht="12.75" customHeight="1" x14ac:dyDescent="0.2">
      <c r="B115" s="178"/>
      <c r="C115" s="178"/>
      <c r="D115" s="178"/>
      <c r="E115" s="178"/>
      <c r="F115" s="178"/>
      <c r="G115" s="178"/>
      <c r="J115" s="148">
        <v>43159</v>
      </c>
      <c r="K115" s="132">
        <v>139.61297812477684</v>
      </c>
      <c r="L115" s="132">
        <v>42.106914994879077</v>
      </c>
      <c r="M115" s="132">
        <v>76.679879480428866</v>
      </c>
      <c r="N115" s="146">
        <v>67.543747300315232</v>
      </c>
    </row>
    <row r="116" spans="2:14" ht="12.75" customHeight="1" x14ac:dyDescent="0.2">
      <c r="B116" s="178"/>
      <c r="C116" s="178"/>
      <c r="D116" s="178"/>
      <c r="E116" s="178"/>
      <c r="F116" s="178"/>
      <c r="G116" s="178"/>
      <c r="J116" s="148">
        <v>43190</v>
      </c>
      <c r="K116" s="132">
        <v>139.02017686968759</v>
      </c>
      <c r="L116" s="132">
        <v>42.046478732911218</v>
      </c>
      <c r="M116" s="132">
        <v>76.384964909223314</v>
      </c>
      <c r="N116" s="146">
        <v>68.218471557261779</v>
      </c>
    </row>
    <row r="117" spans="2:14" ht="12.75" customHeight="1" x14ac:dyDescent="0.2">
      <c r="B117" s="178"/>
      <c r="C117" s="178"/>
      <c r="D117" s="178"/>
      <c r="E117" s="178"/>
      <c r="F117" s="178"/>
      <c r="G117" s="178"/>
      <c r="J117" s="148">
        <v>43220</v>
      </c>
      <c r="K117" s="132">
        <v>139.5545914215646</v>
      </c>
      <c r="L117" s="132">
        <v>42.756659068368215</v>
      </c>
      <c r="M117" s="132">
        <v>75.862416136751378</v>
      </c>
      <c r="N117" s="146">
        <v>69.959691919522399</v>
      </c>
    </row>
    <row r="118" spans="2:14" ht="12.75" customHeight="1" x14ac:dyDescent="0.2">
      <c r="B118" s="178"/>
      <c r="C118" s="178"/>
      <c r="D118" s="178"/>
      <c r="E118" s="178"/>
      <c r="F118" s="178"/>
      <c r="G118" s="178"/>
      <c r="J118" s="148">
        <v>43251</v>
      </c>
      <c r="K118" s="132">
        <v>141.11481287037907</v>
      </c>
      <c r="L118" s="132">
        <v>43.026586857004979</v>
      </c>
      <c r="M118" s="132">
        <v>76.217049194596825</v>
      </c>
      <c r="N118" s="146">
        <v>69.841853343795819</v>
      </c>
    </row>
    <row r="119" spans="2:14" ht="12.75" customHeight="1" x14ac:dyDescent="0.2">
      <c r="B119" s="178"/>
      <c r="C119" s="178"/>
      <c r="D119" s="178"/>
      <c r="E119" s="178"/>
      <c r="F119" s="178"/>
      <c r="G119" s="178"/>
      <c r="J119" s="148">
        <v>43281</v>
      </c>
      <c r="K119" s="132">
        <v>137.3089344522736</v>
      </c>
      <c r="L119" s="132">
        <v>42.139324216544281</v>
      </c>
      <c r="M119" s="132">
        <v>77.209450916454884</v>
      </c>
      <c r="N119" s="146">
        <v>68.383137522814238</v>
      </c>
    </row>
    <row r="120" spans="2:14" ht="12.75" customHeight="1" x14ac:dyDescent="0.2">
      <c r="B120" s="178"/>
      <c r="C120" s="178"/>
      <c r="D120" s="178"/>
      <c r="E120" s="178"/>
      <c r="F120" s="178"/>
      <c r="G120" s="178"/>
      <c r="J120" s="148">
        <v>43312</v>
      </c>
      <c r="K120" s="132">
        <v>138.26755253124944</v>
      </c>
      <c r="L120" s="132">
        <v>42.250230086309223</v>
      </c>
      <c r="M120" s="132">
        <v>75.737545863121497</v>
      </c>
      <c r="N120" s="146">
        <v>68.190271188174904</v>
      </c>
    </row>
    <row r="121" spans="2:14" ht="12.75" customHeight="1" x14ac:dyDescent="0.2">
      <c r="B121" s="178"/>
      <c r="C121" s="178"/>
      <c r="D121" s="178"/>
      <c r="E121" s="178"/>
      <c r="F121" s="178"/>
      <c r="G121" s="178"/>
      <c r="J121" s="148">
        <v>43343</v>
      </c>
      <c r="K121" s="132">
        <v>138.20841651019884</v>
      </c>
      <c r="L121" s="132">
        <v>42.450279828615109</v>
      </c>
      <c r="M121" s="132">
        <v>75.460516681621129</v>
      </c>
      <c r="N121" s="146">
        <v>68.80486271355619</v>
      </c>
    </row>
    <row r="122" spans="2:14" ht="12.75" customHeight="1" x14ac:dyDescent="0.2">
      <c r="B122" s="178"/>
      <c r="C122" s="178"/>
      <c r="D122" s="178"/>
      <c r="E122" s="178"/>
      <c r="F122" s="178"/>
      <c r="G122" s="178"/>
      <c r="J122" s="148">
        <v>43373</v>
      </c>
      <c r="K122" s="132">
        <v>135.2457558715893</v>
      </c>
      <c r="L122" s="132">
        <v>41.938568493877611</v>
      </c>
      <c r="M122" s="132">
        <v>75.856490702070673</v>
      </c>
      <c r="N122" s="146">
        <v>68.787221882098521</v>
      </c>
    </row>
    <row r="123" spans="2:14" ht="12.75" customHeight="1" x14ac:dyDescent="0.2">
      <c r="B123" s="178"/>
      <c r="C123" s="178"/>
      <c r="D123" s="178"/>
      <c r="E123" s="178"/>
      <c r="F123" s="178"/>
      <c r="G123" s="178"/>
      <c r="J123" s="148">
        <v>43404</v>
      </c>
      <c r="K123" s="132">
        <v>136.39320266874836</v>
      </c>
      <c r="L123" s="132">
        <v>41.723625712368374</v>
      </c>
      <c r="M123" s="132">
        <v>75.366877571671026</v>
      </c>
      <c r="N123" s="146">
        <v>67.852835550692291</v>
      </c>
    </row>
    <row r="124" spans="2:14" ht="12.75" customHeight="1" x14ac:dyDescent="0.2">
      <c r="B124" s="178"/>
      <c r="C124" s="178"/>
      <c r="D124" s="178"/>
      <c r="E124" s="178"/>
      <c r="F124" s="178"/>
      <c r="G124" s="178"/>
      <c r="J124" s="148">
        <v>43434</v>
      </c>
      <c r="K124" s="132">
        <v>137.79100954818742</v>
      </c>
      <c r="L124" s="132">
        <v>41.649282221487944</v>
      </c>
      <c r="M124" s="132">
        <v>75.263760154080231</v>
      </c>
      <c r="N124" s="146">
        <v>67.00038090639346</v>
      </c>
    </row>
    <row r="125" spans="2:14" ht="12.75" customHeight="1" x14ac:dyDescent="0.2">
      <c r="B125" s="178"/>
      <c r="C125" s="178"/>
      <c r="D125" s="178"/>
      <c r="E125" s="178"/>
      <c r="F125" s="178"/>
      <c r="G125" s="178"/>
      <c r="J125" s="148">
        <v>43465</v>
      </c>
      <c r="K125" s="132">
        <v>134.45417261986734</v>
      </c>
      <c r="L125" s="132">
        <v>41.180757946639773</v>
      </c>
      <c r="M125" s="132">
        <v>78.33574173489562</v>
      </c>
      <c r="N125" s="146">
        <v>65.605434909462716</v>
      </c>
    </row>
    <row r="126" spans="2:14" ht="12.75" customHeight="1" x14ac:dyDescent="0.2">
      <c r="B126" s="178"/>
      <c r="C126" s="178"/>
      <c r="D126" s="178"/>
      <c r="E126" s="178"/>
      <c r="F126" s="178"/>
      <c r="G126" s="178"/>
    </row>
    <row r="127" spans="2:14" ht="12.75" customHeight="1" x14ac:dyDescent="0.2">
      <c r="B127" s="178"/>
      <c r="C127" s="178"/>
      <c r="D127" s="178"/>
      <c r="E127" s="178"/>
      <c r="F127" s="178"/>
      <c r="G127" s="178"/>
    </row>
    <row r="128" spans="2:14" ht="12.75" customHeight="1" x14ac:dyDescent="0.2">
      <c r="B128" s="178"/>
      <c r="C128" s="178"/>
      <c r="D128" s="178"/>
      <c r="E128" s="178"/>
      <c r="F128" s="178"/>
      <c r="G128" s="178"/>
    </row>
    <row r="129" spans="2:7" ht="12.75" customHeight="1" x14ac:dyDescent="0.2">
      <c r="B129" s="178"/>
      <c r="C129" s="178"/>
      <c r="D129" s="178"/>
      <c r="E129" s="178"/>
      <c r="F129" s="178"/>
      <c r="G129" s="178"/>
    </row>
    <row r="130" spans="2:7" ht="12.75" customHeight="1" x14ac:dyDescent="0.2">
      <c r="B130" s="178"/>
      <c r="C130" s="178"/>
      <c r="D130" s="178"/>
      <c r="E130" s="178"/>
      <c r="F130" s="178"/>
      <c r="G130" s="178"/>
    </row>
    <row r="131" spans="2:7" ht="12.75" customHeight="1" x14ac:dyDescent="0.2">
      <c r="B131" s="178"/>
      <c r="C131" s="178"/>
      <c r="D131" s="178"/>
      <c r="E131" s="178"/>
      <c r="F131" s="178"/>
      <c r="G131" s="178"/>
    </row>
    <row r="132" spans="2:7" ht="12.75" customHeight="1" x14ac:dyDescent="0.2">
      <c r="B132" s="178"/>
      <c r="C132" s="178"/>
      <c r="D132" s="178"/>
      <c r="E132" s="178"/>
      <c r="F132" s="178"/>
      <c r="G132" s="178"/>
    </row>
    <row r="133" spans="2:7" ht="12.75" customHeight="1" x14ac:dyDescent="0.2">
      <c r="B133" s="178"/>
      <c r="C133" s="178"/>
      <c r="D133" s="178"/>
      <c r="E133" s="178"/>
      <c r="F133" s="178"/>
      <c r="G133" s="178"/>
    </row>
    <row r="134" spans="2:7" ht="12.75" customHeight="1" x14ac:dyDescent="0.2">
      <c r="B134" s="178"/>
      <c r="C134" s="178"/>
      <c r="D134" s="178"/>
      <c r="E134" s="178"/>
      <c r="F134" s="178"/>
      <c r="G134" s="178"/>
    </row>
    <row r="135" spans="2:7" ht="12.75" customHeight="1" x14ac:dyDescent="0.2">
      <c r="B135" s="178"/>
      <c r="C135" s="178"/>
      <c r="D135" s="178"/>
      <c r="E135" s="178"/>
      <c r="F135" s="178"/>
      <c r="G135" s="178"/>
    </row>
    <row r="136" spans="2:7" ht="12.75" customHeight="1" x14ac:dyDescent="0.2">
      <c r="B136" s="178"/>
      <c r="C136" s="178"/>
      <c r="D136" s="178"/>
      <c r="E136" s="178"/>
      <c r="F136" s="178"/>
      <c r="G136" s="178"/>
    </row>
    <row r="137" spans="2:7" ht="12.75" customHeight="1" x14ac:dyDescent="0.2">
      <c r="B137" s="178"/>
      <c r="C137" s="178"/>
      <c r="D137" s="178"/>
      <c r="E137" s="178"/>
      <c r="F137" s="178"/>
      <c r="G137" s="178"/>
    </row>
    <row r="209" spans="10:14" ht="12.75" customHeight="1" x14ac:dyDescent="0.2">
      <c r="J209" s="147"/>
      <c r="K209" s="132"/>
      <c r="L209" s="132"/>
      <c r="M209" s="132"/>
      <c r="N209" s="132"/>
    </row>
  </sheetData>
  <mergeCells count="4">
    <mergeCell ref="C69:C70"/>
    <mergeCell ref="D69:D70"/>
    <mergeCell ref="E69:E70"/>
    <mergeCell ref="F69:F70"/>
  </mergeCells>
  <pageMargins left="0.78740157499999996" right="0.78740157499999996" top="0.984251969" bottom="0.984251969" header="0.4921259845" footer="0.4921259845"/>
  <pageSetup paperSize="9" orientation="portrait"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B3:X33"/>
  <sheetViews>
    <sheetView zoomScaleNormal="100" workbookViewId="0"/>
  </sheetViews>
  <sheetFormatPr defaultRowHeight="14.25" x14ac:dyDescent="0.2"/>
  <cols>
    <col min="1" max="1" width="9.140625" style="17"/>
    <col min="2" max="2" width="21.85546875" style="17" customWidth="1"/>
    <col min="3" max="8" width="9.140625" style="17"/>
    <col min="9" max="24" width="9.140625" style="108"/>
    <col min="25" max="16384" width="9.140625" style="17"/>
  </cols>
  <sheetData>
    <row r="3" spans="2:7" x14ac:dyDescent="0.2">
      <c r="B3" s="158" t="s">
        <v>359</v>
      </c>
    </row>
    <row r="4" spans="2:7" x14ac:dyDescent="0.2">
      <c r="B4" s="158" t="s">
        <v>86</v>
      </c>
    </row>
    <row r="5" spans="2:7" x14ac:dyDescent="0.2">
      <c r="B5" s="111" t="s">
        <v>87</v>
      </c>
    </row>
    <row r="6" spans="2:7" x14ac:dyDescent="0.2">
      <c r="B6" s="28"/>
      <c r="C6" s="361" t="s">
        <v>88</v>
      </c>
      <c r="D6" s="362"/>
      <c r="E6" s="33" t="s">
        <v>89</v>
      </c>
      <c r="F6" s="360" t="s">
        <v>90</v>
      </c>
      <c r="G6" s="360"/>
    </row>
    <row r="7" spans="2:7" ht="22.5" x14ac:dyDescent="0.2">
      <c r="B7" s="29"/>
      <c r="C7" s="31" t="s">
        <v>91</v>
      </c>
      <c r="D7" s="32" t="s">
        <v>92</v>
      </c>
      <c r="E7" s="27"/>
      <c r="F7" s="31" t="s">
        <v>93</v>
      </c>
      <c r="G7" s="31" t="s">
        <v>94</v>
      </c>
    </row>
    <row r="8" spans="2:7" x14ac:dyDescent="0.2">
      <c r="B8" s="30" t="s">
        <v>95</v>
      </c>
      <c r="C8" s="24">
        <v>34.176573046999998</v>
      </c>
      <c r="D8" s="34">
        <v>22.442032709999999</v>
      </c>
      <c r="E8" s="35">
        <v>23.080751464999999</v>
      </c>
      <c r="F8" s="24">
        <v>20.240666918000002</v>
      </c>
      <c r="G8" s="24">
        <v>11.006394466000001</v>
      </c>
    </row>
    <row r="9" spans="2:7" ht="27.75" customHeight="1" x14ac:dyDescent="0.2">
      <c r="B9" s="30" t="s">
        <v>96</v>
      </c>
      <c r="C9" s="24">
        <v>24.191711403731752</v>
      </c>
      <c r="D9" s="34">
        <v>30.355022433472563</v>
      </c>
      <c r="E9" s="35">
        <v>25.341546372843304</v>
      </c>
      <c r="F9" s="24">
        <v>30.796412548080777</v>
      </c>
      <c r="G9" s="24">
        <v>27.308109920359357</v>
      </c>
    </row>
    <row r="10" spans="2:7" ht="22.5" x14ac:dyDescent="0.2">
      <c r="B10" s="30" t="s">
        <v>97</v>
      </c>
      <c r="C10" s="24">
        <v>14.91822805050826</v>
      </c>
      <c r="D10" s="34">
        <v>14.323407462852773</v>
      </c>
      <c r="E10" s="35">
        <v>16.956942467557564</v>
      </c>
      <c r="F10" s="24">
        <v>17.418432620244751</v>
      </c>
      <c r="G10" s="24">
        <v>25.428356194625234</v>
      </c>
    </row>
    <row r="11" spans="2:7" ht="22.5" x14ac:dyDescent="0.2">
      <c r="B11" s="30" t="s">
        <v>98</v>
      </c>
      <c r="C11" s="24">
        <v>19.474716504946663</v>
      </c>
      <c r="D11" s="34">
        <v>14.740157525311126</v>
      </c>
      <c r="E11" s="35">
        <v>12.802130703738065</v>
      </c>
      <c r="F11" s="24">
        <v>10.537749483292437</v>
      </c>
      <c r="G11" s="24">
        <v>11.105974539733921</v>
      </c>
    </row>
    <row r="12" spans="2:7" x14ac:dyDescent="0.2">
      <c r="B12" s="30" t="s">
        <v>99</v>
      </c>
      <c r="C12" s="24">
        <v>16.570583645705636</v>
      </c>
      <c r="D12" s="34">
        <v>17.538472248323842</v>
      </c>
      <c r="E12" s="35">
        <v>18.605962059723772</v>
      </c>
      <c r="F12" s="24">
        <v>21.065329381055559</v>
      </c>
      <c r="G12" s="24">
        <v>23.906086448018282</v>
      </c>
    </row>
    <row r="13" spans="2:7" x14ac:dyDescent="0.2">
      <c r="B13" s="26" t="s">
        <v>100</v>
      </c>
      <c r="C13" s="36">
        <v>-0.79167204286656478</v>
      </c>
      <c r="D13" s="37">
        <v>-0.39437225447342023</v>
      </c>
      <c r="E13" s="38">
        <v>-1.1468425109968392</v>
      </c>
      <c r="F13" s="36">
        <v>0.13340481750492628</v>
      </c>
      <c r="G13" s="36">
        <v>-0.43449778351783813</v>
      </c>
    </row>
    <row r="14" spans="2:7" x14ac:dyDescent="0.2">
      <c r="B14" s="73" t="s">
        <v>7</v>
      </c>
      <c r="C14" s="73"/>
      <c r="D14" s="73"/>
      <c r="E14" s="73"/>
      <c r="F14" s="73"/>
      <c r="G14" s="73"/>
    </row>
    <row r="15" spans="2:7" x14ac:dyDescent="0.2">
      <c r="B15" s="363" t="s">
        <v>101</v>
      </c>
      <c r="C15" s="363"/>
      <c r="D15" s="363"/>
      <c r="E15" s="363"/>
      <c r="F15" s="363"/>
      <c r="G15" s="363"/>
    </row>
    <row r="16" spans="2:7" x14ac:dyDescent="0.2">
      <c r="B16" s="363"/>
      <c r="C16" s="363"/>
      <c r="D16" s="363"/>
      <c r="E16" s="363"/>
      <c r="F16" s="363"/>
      <c r="G16" s="363"/>
    </row>
    <row r="17" spans="2:7" x14ac:dyDescent="0.2">
      <c r="B17" s="25"/>
      <c r="C17" s="25"/>
      <c r="D17" s="25"/>
      <c r="E17" s="25"/>
      <c r="F17" s="25"/>
      <c r="G17" s="25"/>
    </row>
    <row r="20" spans="2:7" x14ac:dyDescent="0.2">
      <c r="B20" s="258" t="s">
        <v>529</v>
      </c>
    </row>
    <row r="21" spans="2:7" x14ac:dyDescent="0.2">
      <c r="B21" s="258" t="s">
        <v>530</v>
      </c>
    </row>
    <row r="22" spans="2:7" x14ac:dyDescent="0.2">
      <c r="B22" s="262" t="s">
        <v>531</v>
      </c>
    </row>
    <row r="23" spans="2:7" x14ac:dyDescent="0.2">
      <c r="B23" s="28"/>
      <c r="C23" s="364" t="s">
        <v>532</v>
      </c>
      <c r="D23" s="365"/>
      <c r="E23" s="313" t="s">
        <v>533</v>
      </c>
      <c r="F23" s="366" t="s">
        <v>534</v>
      </c>
      <c r="G23" s="366"/>
    </row>
    <row r="24" spans="2:7" ht="22.5" x14ac:dyDescent="0.2">
      <c r="B24" s="314"/>
      <c r="C24" s="315" t="s">
        <v>535</v>
      </c>
      <c r="D24" s="316" t="s">
        <v>536</v>
      </c>
      <c r="E24" s="317"/>
      <c r="F24" s="315" t="s">
        <v>537</v>
      </c>
      <c r="G24" s="315" t="s">
        <v>538</v>
      </c>
    </row>
    <row r="25" spans="2:7" x14ac:dyDescent="0.2">
      <c r="B25" s="318" t="s">
        <v>539</v>
      </c>
      <c r="C25" s="319">
        <v>34.176573046999998</v>
      </c>
      <c r="D25" s="320">
        <v>22.442032709999999</v>
      </c>
      <c r="E25" s="321">
        <v>23.080751464999999</v>
      </c>
      <c r="F25" s="319">
        <v>20.240666918000002</v>
      </c>
      <c r="G25" s="319">
        <v>11.006394466000001</v>
      </c>
    </row>
    <row r="26" spans="2:7" x14ac:dyDescent="0.2">
      <c r="B26" s="318" t="s">
        <v>540</v>
      </c>
      <c r="C26" s="319">
        <v>24.191711403731752</v>
      </c>
      <c r="D26" s="320">
        <v>30.355022433472563</v>
      </c>
      <c r="E26" s="321">
        <v>25.341546372843304</v>
      </c>
      <c r="F26" s="319">
        <v>30.796412548080777</v>
      </c>
      <c r="G26" s="319">
        <v>27.308109920359357</v>
      </c>
    </row>
    <row r="27" spans="2:7" x14ac:dyDescent="0.2">
      <c r="B27" s="318" t="s">
        <v>524</v>
      </c>
      <c r="C27" s="319">
        <v>14.91822805050826</v>
      </c>
      <c r="D27" s="320">
        <v>14.323407462852773</v>
      </c>
      <c r="E27" s="321">
        <v>16.956942467557564</v>
      </c>
      <c r="F27" s="319">
        <v>17.418432620244751</v>
      </c>
      <c r="G27" s="319">
        <v>25.428356194625234</v>
      </c>
    </row>
    <row r="28" spans="2:7" ht="22.5" x14ac:dyDescent="0.2">
      <c r="B28" s="318" t="s">
        <v>541</v>
      </c>
      <c r="C28" s="319">
        <v>19.474716504946663</v>
      </c>
      <c r="D28" s="320">
        <v>14.740157525311126</v>
      </c>
      <c r="E28" s="321">
        <v>12.802130703738065</v>
      </c>
      <c r="F28" s="319">
        <v>10.537749483292437</v>
      </c>
      <c r="G28" s="319">
        <v>11.105974539733921</v>
      </c>
    </row>
    <row r="29" spans="2:7" x14ac:dyDescent="0.2">
      <c r="B29" s="318" t="s">
        <v>542</v>
      </c>
      <c r="C29" s="319">
        <v>16.570583645705636</v>
      </c>
      <c r="D29" s="320">
        <v>17.538472248323842</v>
      </c>
      <c r="E29" s="321">
        <v>18.605962059723772</v>
      </c>
      <c r="F29" s="319">
        <v>21.065329381055559</v>
      </c>
      <c r="G29" s="319">
        <v>23.906086448018282</v>
      </c>
    </row>
    <row r="30" spans="2:7" x14ac:dyDescent="0.2">
      <c r="B30" s="322" t="s">
        <v>100</v>
      </c>
      <c r="C30" s="323">
        <v>-0.79167204286656478</v>
      </c>
      <c r="D30" s="324">
        <v>-0.39437225447342023</v>
      </c>
      <c r="E30" s="325">
        <v>-1.1468425109968392</v>
      </c>
      <c r="F30" s="323">
        <v>0.13340481750492628</v>
      </c>
      <c r="G30" s="323">
        <v>-0.43449778351783813</v>
      </c>
    </row>
    <row r="31" spans="2:7" x14ac:dyDescent="0.2">
      <c r="B31" s="276" t="s">
        <v>127</v>
      </c>
      <c r="C31" s="276"/>
      <c r="D31" s="276"/>
      <c r="E31" s="276"/>
      <c r="F31" s="276"/>
      <c r="G31" s="276"/>
    </row>
    <row r="32" spans="2:7" ht="14.25" customHeight="1" x14ac:dyDescent="0.2">
      <c r="B32" s="359" t="s">
        <v>543</v>
      </c>
      <c r="C32" s="359"/>
      <c r="D32" s="359"/>
      <c r="E32" s="359"/>
      <c r="F32" s="359"/>
      <c r="G32" s="359"/>
    </row>
    <row r="33" spans="2:7" x14ac:dyDescent="0.2">
      <c r="B33" s="359"/>
      <c r="C33" s="359"/>
      <c r="D33" s="359"/>
      <c r="E33" s="359"/>
      <c r="F33" s="359"/>
      <c r="G33" s="359"/>
    </row>
  </sheetData>
  <mergeCells count="6">
    <mergeCell ref="B32:G33"/>
    <mergeCell ref="F6:G6"/>
    <mergeCell ref="C6:D6"/>
    <mergeCell ref="B15:G16"/>
    <mergeCell ref="C23:D23"/>
    <mergeCell ref="F23:G23"/>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B3:X65"/>
  <sheetViews>
    <sheetView showGridLines="0" zoomScaleNormal="100" workbookViewId="0"/>
  </sheetViews>
  <sheetFormatPr defaultColWidth="9.140625" defaultRowHeight="12.75" customHeight="1" x14ac:dyDescent="0.2"/>
  <cols>
    <col min="1" max="1" width="9.140625" style="17"/>
    <col min="2" max="2" width="9.140625" style="17" customWidth="1"/>
    <col min="3" max="8" width="9.140625" style="17"/>
    <col min="9" max="9" width="9.140625" style="108"/>
    <col min="10" max="10" width="9.140625" style="108" customWidth="1"/>
    <col min="11" max="11" width="9.140625" style="154"/>
    <col min="12" max="12" width="9.140625" style="108" customWidth="1"/>
    <col min="13" max="13" width="9.140625" style="154"/>
    <col min="14" max="14" width="9.140625" style="108" customWidth="1"/>
    <col min="15" max="15" width="9.140625" style="108"/>
    <col min="16" max="17" width="9.140625" style="108" customWidth="1"/>
    <col min="18" max="19" width="9.140625" style="108"/>
    <col min="20" max="20" width="9.140625" style="108" customWidth="1"/>
    <col min="21" max="21" width="9.140625" style="108"/>
    <col min="22" max="22" width="9.140625" style="108" customWidth="1"/>
    <col min="23" max="24" width="9.140625" style="108"/>
    <col min="25" max="16384" width="9.140625" style="17"/>
  </cols>
  <sheetData>
    <row r="3" spans="2:24" ht="12.75" customHeight="1" x14ac:dyDescent="0.2">
      <c r="B3" s="258" t="s">
        <v>360</v>
      </c>
      <c r="C3" s="40"/>
      <c r="D3" s="40"/>
      <c r="E3" s="131"/>
      <c r="F3" s="131"/>
      <c r="G3" s="131"/>
      <c r="J3" s="53"/>
      <c r="K3" s="39"/>
      <c r="L3" s="53"/>
      <c r="M3" s="39"/>
      <c r="N3" s="53" t="s">
        <v>102</v>
      </c>
      <c r="O3" s="53" t="s">
        <v>103</v>
      </c>
      <c r="P3" s="53" t="s">
        <v>104</v>
      </c>
      <c r="Q3" s="53" t="s">
        <v>105</v>
      </c>
      <c r="R3" s="53" t="s">
        <v>106</v>
      </c>
      <c r="S3" s="53" t="s">
        <v>107</v>
      </c>
      <c r="T3" s="53" t="s">
        <v>108</v>
      </c>
      <c r="U3" s="53" t="s">
        <v>109</v>
      </c>
      <c r="V3" s="53" t="s">
        <v>110</v>
      </c>
      <c r="W3" s="53"/>
    </row>
    <row r="4" spans="2:24" s="203" customFormat="1" ht="12.75" customHeight="1" x14ac:dyDescent="0.2">
      <c r="B4" s="49" t="s">
        <v>111</v>
      </c>
      <c r="C4" s="78"/>
      <c r="D4" s="78"/>
      <c r="E4" s="133"/>
      <c r="F4" s="133"/>
      <c r="G4" s="133"/>
      <c r="I4" s="1"/>
      <c r="J4" s="53"/>
      <c r="K4" s="57"/>
      <c r="L4" s="53"/>
      <c r="M4" s="57"/>
      <c r="N4" s="53" t="s">
        <v>112</v>
      </c>
      <c r="O4" s="53" t="s">
        <v>113</v>
      </c>
      <c r="P4" s="53" t="s">
        <v>114</v>
      </c>
      <c r="Q4" s="53" t="s">
        <v>115</v>
      </c>
      <c r="R4" s="53" t="s">
        <v>116</v>
      </c>
      <c r="S4" s="53" t="s">
        <v>117</v>
      </c>
      <c r="T4" s="53" t="s">
        <v>118</v>
      </c>
      <c r="U4" s="53" t="s">
        <v>119</v>
      </c>
      <c r="V4" s="53" t="s">
        <v>636</v>
      </c>
      <c r="W4" s="53"/>
      <c r="X4" s="1"/>
    </row>
    <row r="5" spans="2:24" s="203" customFormat="1" ht="12.75" customHeight="1" x14ac:dyDescent="0.2">
      <c r="B5" s="40" t="s">
        <v>120</v>
      </c>
      <c r="C5" s="78"/>
      <c r="D5" s="78"/>
      <c r="E5" s="133"/>
      <c r="F5" s="133"/>
      <c r="G5" s="133"/>
      <c r="H5" s="2"/>
      <c r="I5" s="1"/>
      <c r="J5" s="368" t="s">
        <v>131</v>
      </c>
      <c r="K5" s="57"/>
      <c r="L5" s="368" t="s">
        <v>5</v>
      </c>
      <c r="M5" s="57"/>
      <c r="N5" s="53"/>
      <c r="O5" s="53"/>
      <c r="P5" s="53"/>
      <c r="Q5" s="53"/>
      <c r="R5" s="53"/>
      <c r="S5" s="53"/>
      <c r="T5" s="53"/>
      <c r="U5" s="53"/>
      <c r="V5" s="53"/>
      <c r="W5" s="58"/>
      <c r="X5" s="1"/>
    </row>
    <row r="6" spans="2:24" s="203" customFormat="1" ht="12.75" customHeight="1" x14ac:dyDescent="0.2">
      <c r="B6" s="40"/>
      <c r="C6" s="40"/>
      <c r="D6" s="40"/>
      <c r="E6" s="131"/>
      <c r="F6" s="131"/>
      <c r="G6" s="131"/>
      <c r="H6" s="131"/>
      <c r="I6" s="1"/>
      <c r="J6" s="368"/>
      <c r="K6" s="57">
        <v>42735</v>
      </c>
      <c r="L6" s="368"/>
      <c r="M6" s="57">
        <v>42735</v>
      </c>
      <c r="N6" s="58">
        <v>163.77000000000001</v>
      </c>
      <c r="O6" s="58">
        <v>32.4</v>
      </c>
      <c r="P6" s="58">
        <v>54.29</v>
      </c>
      <c r="Q6" s="58">
        <v>72.42</v>
      </c>
      <c r="R6" s="58">
        <v>32.51</v>
      </c>
      <c r="S6" s="58">
        <v>27.85</v>
      </c>
      <c r="T6" s="58">
        <v>4.97</v>
      </c>
      <c r="U6" s="58">
        <v>32.6</v>
      </c>
      <c r="V6" s="58">
        <v>466.08</v>
      </c>
      <c r="W6" s="52"/>
      <c r="X6" s="52"/>
    </row>
    <row r="7" spans="2:24" s="203" customFormat="1" ht="12.75" customHeight="1" x14ac:dyDescent="0.2">
      <c r="B7" s="17"/>
      <c r="C7" s="17"/>
      <c r="D7" s="17"/>
      <c r="E7" s="2"/>
      <c r="F7" s="2"/>
      <c r="G7" s="2"/>
      <c r="H7" s="131"/>
      <c r="I7" s="1"/>
      <c r="J7" s="368"/>
      <c r="K7" s="57">
        <v>43100</v>
      </c>
      <c r="L7" s="368"/>
      <c r="M7" s="57">
        <v>43100</v>
      </c>
      <c r="N7" s="58">
        <v>151.69999999999999</v>
      </c>
      <c r="O7" s="58">
        <v>32.44</v>
      </c>
      <c r="P7" s="58">
        <v>76.569999999999993</v>
      </c>
      <c r="Q7" s="58">
        <v>67.349999999999994</v>
      </c>
      <c r="R7" s="58">
        <v>40.26</v>
      </c>
      <c r="S7" s="58">
        <v>27.26</v>
      </c>
      <c r="T7" s="58">
        <v>5.15</v>
      </c>
      <c r="U7" s="58">
        <v>27.89</v>
      </c>
      <c r="V7" s="58">
        <v>486.17</v>
      </c>
      <c r="W7" s="52"/>
      <c r="X7" s="52"/>
    </row>
    <row r="8" spans="2:24" s="203" customFormat="1" ht="12.75" customHeight="1" x14ac:dyDescent="0.2">
      <c r="B8" s="17"/>
      <c r="C8" s="17"/>
      <c r="D8" s="17"/>
      <c r="E8" s="2"/>
      <c r="F8" s="2"/>
      <c r="G8" s="2"/>
      <c r="H8" s="131"/>
      <c r="I8" s="1"/>
      <c r="J8" s="368"/>
      <c r="K8" s="57">
        <v>43465</v>
      </c>
      <c r="L8" s="368"/>
      <c r="M8" s="57">
        <v>43465</v>
      </c>
      <c r="N8" s="58">
        <v>148.69</v>
      </c>
      <c r="O8" s="58">
        <v>32.090000000000003</v>
      </c>
      <c r="P8" s="58">
        <v>72.319999999999993</v>
      </c>
      <c r="Q8" s="58">
        <v>60.74</v>
      </c>
      <c r="R8" s="58">
        <v>53.54</v>
      </c>
      <c r="S8" s="58">
        <v>26.96</v>
      </c>
      <c r="T8" s="58">
        <v>5.47</v>
      </c>
      <c r="U8" s="58">
        <v>27.6</v>
      </c>
      <c r="V8" s="58">
        <v>491.27</v>
      </c>
      <c r="W8" s="52"/>
      <c r="X8" s="1"/>
    </row>
    <row r="9" spans="2:24" s="203" customFormat="1" ht="12.75" customHeight="1" x14ac:dyDescent="0.2">
      <c r="B9" s="17"/>
      <c r="C9" s="17"/>
      <c r="D9" s="17"/>
      <c r="E9" s="2"/>
      <c r="F9" s="2"/>
      <c r="G9" s="2"/>
      <c r="H9" s="2"/>
      <c r="I9" s="1"/>
      <c r="J9" s="368"/>
      <c r="K9" s="57"/>
      <c r="L9" s="368"/>
      <c r="M9" s="57"/>
      <c r="N9" s="58"/>
      <c r="O9" s="58"/>
      <c r="P9" s="58"/>
      <c r="Q9" s="58"/>
      <c r="R9" s="58"/>
      <c r="S9" s="58"/>
      <c r="T9" s="58"/>
      <c r="U9" s="58"/>
      <c r="V9" s="58"/>
      <c r="W9" s="58"/>
      <c r="X9" s="1"/>
    </row>
    <row r="10" spans="2:24" s="203" customFormat="1" ht="12.75" customHeight="1" x14ac:dyDescent="0.2">
      <c r="B10" s="17"/>
      <c r="C10" s="17"/>
      <c r="D10" s="17"/>
      <c r="E10" s="2"/>
      <c r="F10" s="2"/>
      <c r="G10" s="2"/>
      <c r="H10" s="2"/>
      <c r="I10" s="1"/>
      <c r="J10" s="368" t="s">
        <v>121</v>
      </c>
      <c r="K10" s="57"/>
      <c r="L10" s="368" t="s">
        <v>122</v>
      </c>
      <c r="M10" s="57"/>
      <c r="N10" s="58"/>
      <c r="O10" s="58"/>
      <c r="P10" s="58"/>
      <c r="Q10" s="58"/>
      <c r="R10" s="58"/>
      <c r="S10" s="58"/>
      <c r="T10" s="58"/>
      <c r="U10" s="58"/>
      <c r="V10" s="58"/>
      <c r="W10" s="58"/>
      <c r="X10" s="1"/>
    </row>
    <row r="11" spans="2:24" s="203" customFormat="1" ht="12.75" customHeight="1" x14ac:dyDescent="0.2">
      <c r="B11" s="17"/>
      <c r="C11" s="17"/>
      <c r="D11" s="17"/>
      <c r="E11" s="2"/>
      <c r="F11" s="2"/>
      <c r="G11" s="2"/>
      <c r="H11" s="2"/>
      <c r="I11" s="1"/>
      <c r="J11" s="368"/>
      <c r="K11" s="57">
        <v>42735</v>
      </c>
      <c r="L11" s="368"/>
      <c r="M11" s="57">
        <v>42735</v>
      </c>
      <c r="N11" s="58">
        <v>47.73</v>
      </c>
      <c r="O11" s="58">
        <v>19.309999999999999</v>
      </c>
      <c r="P11" s="58">
        <v>11.72</v>
      </c>
      <c r="Q11" s="58">
        <v>66.97</v>
      </c>
      <c r="R11" s="58">
        <v>32.700000000000003</v>
      </c>
      <c r="S11" s="58">
        <v>67.89</v>
      </c>
      <c r="T11" s="58">
        <v>78.02</v>
      </c>
      <c r="U11" s="58">
        <v>43.32</v>
      </c>
      <c r="V11" s="58">
        <v>404.77</v>
      </c>
      <c r="W11" s="52"/>
      <c r="X11" s="1"/>
    </row>
    <row r="12" spans="2:24" s="203" customFormat="1" ht="12.75" customHeight="1" x14ac:dyDescent="0.2">
      <c r="B12" s="17"/>
      <c r="C12" s="17"/>
      <c r="D12" s="17"/>
      <c r="E12" s="2"/>
      <c r="F12" s="2"/>
      <c r="G12" s="2"/>
      <c r="H12" s="2"/>
      <c r="I12" s="1"/>
      <c r="J12" s="368"/>
      <c r="K12" s="57">
        <v>43100</v>
      </c>
      <c r="L12" s="368"/>
      <c r="M12" s="57">
        <v>43100</v>
      </c>
      <c r="N12" s="58">
        <v>44.18</v>
      </c>
      <c r="O12" s="58">
        <v>14.99</v>
      </c>
      <c r="P12" s="58">
        <v>18.690000000000001</v>
      </c>
      <c r="Q12" s="58">
        <v>78.7</v>
      </c>
      <c r="R12" s="58">
        <v>39.729999999999997</v>
      </c>
      <c r="S12" s="58">
        <v>95.85</v>
      </c>
      <c r="T12" s="58">
        <v>82.38</v>
      </c>
      <c r="U12" s="58">
        <v>59.09</v>
      </c>
      <c r="V12" s="58">
        <v>482.63</v>
      </c>
      <c r="W12" s="52"/>
      <c r="X12" s="1"/>
    </row>
    <row r="13" spans="2:24" s="203" customFormat="1" ht="12.75" customHeight="1" x14ac:dyDescent="0.2">
      <c r="B13" s="17"/>
      <c r="C13" s="17"/>
      <c r="D13" s="17"/>
      <c r="E13" s="2"/>
      <c r="F13" s="2"/>
      <c r="G13" s="2"/>
      <c r="H13" s="2"/>
      <c r="I13" s="1"/>
      <c r="J13" s="368"/>
      <c r="K13" s="57">
        <v>43465</v>
      </c>
      <c r="L13" s="368"/>
      <c r="M13" s="57">
        <v>43465</v>
      </c>
      <c r="N13" s="58">
        <v>45.19</v>
      </c>
      <c r="O13" s="58">
        <v>12.63</v>
      </c>
      <c r="P13" s="58">
        <v>17.47</v>
      </c>
      <c r="Q13" s="58">
        <v>72.510000000000005</v>
      </c>
      <c r="R13" s="58">
        <v>42.77</v>
      </c>
      <c r="S13" s="58">
        <v>105.79</v>
      </c>
      <c r="T13" s="58">
        <v>97.43</v>
      </c>
      <c r="U13" s="58">
        <v>61.39</v>
      </c>
      <c r="V13" s="58">
        <v>507.15</v>
      </c>
      <c r="W13" s="52"/>
      <c r="X13" s="1"/>
    </row>
    <row r="14" spans="2:24" s="203" customFormat="1" ht="12.75" customHeight="1" x14ac:dyDescent="0.2">
      <c r="B14" s="17"/>
      <c r="C14" s="17"/>
      <c r="D14" s="17"/>
      <c r="E14" s="2"/>
      <c r="F14" s="2"/>
      <c r="G14" s="2"/>
      <c r="H14" s="2"/>
      <c r="I14" s="1"/>
      <c r="J14" s="368"/>
      <c r="K14" s="57"/>
      <c r="L14" s="368"/>
      <c r="M14" s="57"/>
      <c r="N14" s="58"/>
      <c r="O14" s="58"/>
      <c r="P14" s="58"/>
      <c r="Q14" s="58"/>
      <c r="R14" s="58"/>
      <c r="S14" s="58"/>
      <c r="T14" s="58"/>
      <c r="U14" s="58"/>
      <c r="V14" s="58"/>
      <c r="W14" s="58"/>
      <c r="X14" s="1"/>
    </row>
    <row r="15" spans="2:24" s="203" customFormat="1" ht="12.75" customHeight="1" x14ac:dyDescent="0.2">
      <c r="B15" s="17"/>
      <c r="C15" s="17"/>
      <c r="D15" s="17"/>
      <c r="E15" s="2"/>
      <c r="F15" s="2"/>
      <c r="G15" s="2"/>
      <c r="H15" s="2"/>
      <c r="I15" s="1"/>
      <c r="J15" s="368" t="s">
        <v>123</v>
      </c>
      <c r="K15" s="57"/>
      <c r="L15" s="368" t="s">
        <v>3</v>
      </c>
      <c r="M15" s="57"/>
      <c r="N15" s="58"/>
      <c r="O15" s="58"/>
      <c r="P15" s="58"/>
      <c r="Q15" s="58"/>
      <c r="R15" s="58"/>
      <c r="S15" s="58"/>
      <c r="T15" s="58"/>
      <c r="U15" s="58"/>
      <c r="V15" s="58"/>
      <c r="W15" s="58"/>
      <c r="X15" s="1"/>
    </row>
    <row r="16" spans="2:24" s="203" customFormat="1" ht="12.75" customHeight="1" x14ac:dyDescent="0.2">
      <c r="B16" s="17"/>
      <c r="C16" s="17"/>
      <c r="D16" s="17"/>
      <c r="E16" s="2"/>
      <c r="F16" s="2"/>
      <c r="G16" s="2"/>
      <c r="H16" s="2"/>
      <c r="I16" s="1"/>
      <c r="J16" s="368"/>
      <c r="K16" s="57">
        <v>42735</v>
      </c>
      <c r="L16" s="368"/>
      <c r="M16" s="57">
        <v>42735</v>
      </c>
      <c r="N16" s="58">
        <v>280.85000000000002</v>
      </c>
      <c r="O16" s="58">
        <v>18.47</v>
      </c>
      <c r="P16" s="58">
        <v>17.95</v>
      </c>
      <c r="Q16" s="58">
        <v>47.81</v>
      </c>
      <c r="R16" s="58">
        <v>0.3</v>
      </c>
      <c r="S16" s="58">
        <v>1.47</v>
      </c>
      <c r="T16" s="58">
        <v>2.09</v>
      </c>
      <c r="U16" s="58">
        <v>32.520000000000003</v>
      </c>
      <c r="V16" s="58">
        <v>402.12</v>
      </c>
      <c r="W16" s="52"/>
      <c r="X16" s="1"/>
    </row>
    <row r="17" spans="2:24" s="203" customFormat="1" ht="12.75" customHeight="1" x14ac:dyDescent="0.2">
      <c r="B17" s="17"/>
      <c r="C17" s="17"/>
      <c r="D17" s="17"/>
      <c r="E17" s="2"/>
      <c r="F17" s="2"/>
      <c r="G17" s="2"/>
      <c r="H17" s="2"/>
      <c r="I17" s="1"/>
      <c r="J17" s="368"/>
      <c r="K17" s="57">
        <v>43100</v>
      </c>
      <c r="L17" s="368"/>
      <c r="M17" s="57">
        <v>43100</v>
      </c>
      <c r="N17" s="58">
        <v>275.49</v>
      </c>
      <c r="O17" s="58">
        <v>18.05</v>
      </c>
      <c r="P17" s="58">
        <v>16.239999999999998</v>
      </c>
      <c r="Q17" s="58">
        <v>43.76</v>
      </c>
      <c r="R17" s="58">
        <v>0.53</v>
      </c>
      <c r="S17" s="58">
        <v>2.46</v>
      </c>
      <c r="T17" s="58">
        <v>2.11</v>
      </c>
      <c r="U17" s="58">
        <v>85.14</v>
      </c>
      <c r="V17" s="58">
        <v>445.41</v>
      </c>
      <c r="W17" s="52"/>
      <c r="X17" s="1"/>
    </row>
    <row r="18" spans="2:24" s="203" customFormat="1" ht="12.75" customHeight="1" x14ac:dyDescent="0.2">
      <c r="B18" s="17"/>
      <c r="C18" s="17"/>
      <c r="D18" s="17"/>
      <c r="E18" s="2"/>
      <c r="F18" s="2"/>
      <c r="G18" s="2"/>
      <c r="H18" s="2"/>
      <c r="I18" s="1"/>
      <c r="J18" s="368"/>
      <c r="K18" s="57">
        <v>43465</v>
      </c>
      <c r="L18" s="368"/>
      <c r="M18" s="57">
        <v>43465</v>
      </c>
      <c r="N18" s="58">
        <v>294.37</v>
      </c>
      <c r="O18" s="58">
        <v>19.21</v>
      </c>
      <c r="P18" s="58">
        <v>13.63</v>
      </c>
      <c r="Q18" s="58">
        <v>38.229999999999997</v>
      </c>
      <c r="R18" s="58">
        <v>0.6</v>
      </c>
      <c r="S18" s="58">
        <v>4.84</v>
      </c>
      <c r="T18" s="58">
        <v>2.0299999999999998</v>
      </c>
      <c r="U18" s="58">
        <v>96.36</v>
      </c>
      <c r="V18" s="58">
        <v>470.33</v>
      </c>
      <c r="W18" s="52"/>
      <c r="X18" s="1"/>
    </row>
    <row r="19" spans="2:24" s="203" customFormat="1" ht="12.75" customHeight="1" x14ac:dyDescent="0.2">
      <c r="B19" s="17"/>
      <c r="C19" s="17"/>
      <c r="D19" s="17"/>
      <c r="E19" s="2"/>
      <c r="F19" s="2"/>
      <c r="G19" s="2"/>
      <c r="H19" s="2"/>
      <c r="I19" s="1"/>
      <c r="J19" s="368"/>
      <c r="K19" s="39" t="s">
        <v>61</v>
      </c>
      <c r="L19" s="368"/>
      <c r="M19" s="39" t="s">
        <v>61</v>
      </c>
      <c r="N19" s="53"/>
      <c r="O19" s="53"/>
      <c r="P19" s="53"/>
      <c r="Q19" s="53"/>
      <c r="R19" s="53"/>
      <c r="S19" s="53"/>
      <c r="T19" s="53"/>
      <c r="U19" s="53"/>
      <c r="V19" s="53"/>
      <c r="W19" s="58"/>
      <c r="X19" s="1"/>
    </row>
    <row r="20" spans="2:24" s="203" customFormat="1" ht="12.75" customHeight="1" x14ac:dyDescent="0.2">
      <c r="B20" s="17"/>
      <c r="C20" s="17"/>
      <c r="D20" s="17"/>
      <c r="E20" s="2"/>
      <c r="F20" s="2"/>
      <c r="G20" s="2"/>
      <c r="H20" s="2"/>
      <c r="I20" s="1"/>
      <c r="J20" s="55"/>
      <c r="K20" s="39"/>
      <c r="L20" s="55"/>
      <c r="M20" s="39"/>
      <c r="N20" s="52"/>
      <c r="O20" s="52"/>
      <c r="P20" s="52"/>
      <c r="Q20" s="52"/>
      <c r="R20" s="52"/>
      <c r="S20" s="52"/>
      <c r="T20" s="52"/>
      <c r="U20" s="58"/>
      <c r="V20" s="55"/>
      <c r="W20" s="58"/>
      <c r="X20" s="1"/>
    </row>
    <row r="21" spans="2:24" s="203" customFormat="1" ht="12.75" customHeight="1" x14ac:dyDescent="0.2">
      <c r="B21" s="17"/>
      <c r="C21" s="17"/>
      <c r="D21" s="17"/>
      <c r="E21" s="2"/>
      <c r="F21" s="2"/>
      <c r="G21" s="2"/>
      <c r="H21" s="2"/>
      <c r="I21" s="1"/>
      <c r="J21" s="55"/>
      <c r="K21" s="39"/>
      <c r="L21" s="55"/>
      <c r="M21" s="39"/>
      <c r="N21" s="52"/>
      <c r="O21" s="52"/>
      <c r="P21" s="52"/>
      <c r="Q21" s="52"/>
      <c r="R21" s="52"/>
      <c r="S21" s="52"/>
      <c r="T21" s="52"/>
      <c r="U21" s="52"/>
      <c r="V21" s="52"/>
      <c r="W21" s="52"/>
      <c r="X21" s="1"/>
    </row>
    <row r="22" spans="2:24" s="203" customFormat="1" ht="12.75" customHeight="1" x14ac:dyDescent="0.2">
      <c r="I22" s="1"/>
      <c r="J22" s="55"/>
      <c r="K22" s="39"/>
      <c r="L22" s="55"/>
      <c r="M22" s="39"/>
      <c r="N22" s="55"/>
      <c r="O22" s="58"/>
      <c r="P22" s="55"/>
      <c r="Q22" s="55"/>
      <c r="R22" s="58"/>
      <c r="S22" s="58"/>
      <c r="T22" s="55"/>
      <c r="U22" s="52"/>
      <c r="V22" s="52"/>
      <c r="W22" s="52"/>
      <c r="X22" s="1"/>
    </row>
    <row r="23" spans="2:24" s="203" customFormat="1" ht="12.75" customHeight="1" x14ac:dyDescent="0.2">
      <c r="I23" s="1"/>
      <c r="J23" s="1"/>
      <c r="K23" s="204"/>
      <c r="L23" s="1"/>
      <c r="M23" s="204"/>
      <c r="N23" s="1"/>
      <c r="O23" s="1"/>
      <c r="P23" s="1"/>
      <c r="Q23" s="1"/>
      <c r="R23" s="1"/>
      <c r="S23" s="1"/>
      <c r="T23" s="1"/>
      <c r="U23" s="1"/>
      <c r="V23" s="1"/>
      <c r="W23" s="52"/>
      <c r="X23" s="1"/>
    </row>
    <row r="24" spans="2:24" s="203" customFormat="1" ht="12.75" customHeight="1" x14ac:dyDescent="0.2">
      <c r="I24" s="1"/>
      <c r="J24" s="1"/>
      <c r="K24" s="204"/>
      <c r="L24" s="1"/>
      <c r="M24" s="204"/>
      <c r="N24" s="1"/>
      <c r="O24" s="1"/>
      <c r="P24" s="1"/>
      <c r="Q24" s="1"/>
      <c r="R24" s="1"/>
      <c r="S24" s="1"/>
      <c r="T24" s="1"/>
      <c r="U24" s="1"/>
      <c r="V24" s="1"/>
      <c r="W24" s="52"/>
      <c r="X24" s="1"/>
    </row>
    <row r="25" spans="2:24" s="203" customFormat="1" ht="12.75" customHeight="1" x14ac:dyDescent="0.2">
      <c r="B25" s="78" t="s">
        <v>7</v>
      </c>
      <c r="H25" s="63"/>
      <c r="I25" s="1"/>
      <c r="J25" s="108"/>
      <c r="K25" s="154"/>
      <c r="L25" s="108"/>
      <c r="M25" s="154"/>
      <c r="N25" s="1"/>
      <c r="O25" s="1"/>
      <c r="P25" s="1"/>
      <c r="Q25" s="1"/>
      <c r="R25" s="1"/>
      <c r="S25" s="1"/>
      <c r="T25" s="1"/>
      <c r="U25" s="1"/>
      <c r="V25" s="1"/>
      <c r="W25" s="58"/>
      <c r="X25" s="1"/>
    </row>
    <row r="26" spans="2:24" s="203" customFormat="1" ht="12.75" customHeight="1" x14ac:dyDescent="0.2">
      <c r="B26" s="367" t="s">
        <v>124</v>
      </c>
      <c r="C26" s="367"/>
      <c r="D26" s="367"/>
      <c r="E26" s="367"/>
      <c r="F26" s="367"/>
      <c r="G26" s="367"/>
      <c r="H26" s="63"/>
      <c r="I26" s="1"/>
      <c r="J26" s="108"/>
      <c r="K26" s="154"/>
      <c r="L26" s="108"/>
      <c r="M26" s="154"/>
      <c r="N26" s="1"/>
      <c r="O26" s="1"/>
      <c r="P26" s="1"/>
      <c r="Q26" s="1"/>
      <c r="R26" s="1"/>
      <c r="S26" s="1"/>
      <c r="T26" s="1"/>
      <c r="U26" s="1"/>
      <c r="V26" s="1"/>
      <c r="W26" s="58"/>
      <c r="X26" s="1"/>
    </row>
    <row r="27" spans="2:24" s="203" customFormat="1" ht="12.75" customHeight="1" x14ac:dyDescent="0.2">
      <c r="B27" s="367"/>
      <c r="C27" s="367"/>
      <c r="D27" s="367"/>
      <c r="E27" s="367"/>
      <c r="F27" s="367"/>
      <c r="G27" s="367"/>
      <c r="H27" s="63"/>
      <c r="I27" s="1"/>
      <c r="J27" s="108"/>
      <c r="K27" s="154"/>
      <c r="L27" s="108"/>
      <c r="M27" s="154"/>
      <c r="N27" s="1"/>
      <c r="O27" s="1"/>
      <c r="P27" s="1"/>
      <c r="Q27" s="1"/>
      <c r="R27" s="1"/>
      <c r="S27" s="1"/>
      <c r="T27" s="1"/>
      <c r="U27" s="1"/>
      <c r="V27" s="1"/>
      <c r="W27" s="58"/>
      <c r="X27" s="1"/>
    </row>
    <row r="28" spans="2:24" s="203" customFormat="1" ht="12.75" customHeight="1" x14ac:dyDescent="0.2">
      <c r="B28" s="367"/>
      <c r="C28" s="367"/>
      <c r="D28" s="367"/>
      <c r="E28" s="367"/>
      <c r="F28" s="367"/>
      <c r="G28" s="367"/>
      <c r="I28" s="1"/>
      <c r="J28" s="108"/>
      <c r="K28" s="154"/>
      <c r="L28" s="108"/>
      <c r="M28" s="154"/>
      <c r="N28" s="1"/>
      <c r="O28" s="1"/>
      <c r="P28" s="1"/>
      <c r="Q28" s="1"/>
      <c r="R28" s="1"/>
      <c r="S28" s="1"/>
      <c r="T28" s="1"/>
      <c r="U28" s="1"/>
      <c r="V28" s="1"/>
      <c r="W28" s="1"/>
      <c r="X28" s="1"/>
    </row>
    <row r="29" spans="2:24" s="203" customFormat="1" ht="12.75" customHeight="1" x14ac:dyDescent="0.2">
      <c r="B29" s="367"/>
      <c r="C29" s="367"/>
      <c r="D29" s="367"/>
      <c r="E29" s="367"/>
      <c r="F29" s="367"/>
      <c r="G29" s="367"/>
      <c r="I29" s="1"/>
      <c r="J29" s="108"/>
      <c r="K29" s="154"/>
      <c r="L29" s="108"/>
      <c r="M29" s="154"/>
      <c r="N29" s="1"/>
      <c r="O29" s="1"/>
      <c r="P29" s="1"/>
      <c r="Q29" s="1"/>
      <c r="R29" s="1"/>
      <c r="S29" s="1"/>
      <c r="T29" s="1"/>
      <c r="U29" s="1"/>
      <c r="V29" s="1"/>
      <c r="W29" s="1"/>
      <c r="X29" s="1"/>
    </row>
    <row r="30" spans="2:24" ht="12.75" customHeight="1" x14ac:dyDescent="0.2">
      <c r="B30" s="367"/>
      <c r="C30" s="367"/>
      <c r="D30" s="367"/>
      <c r="E30" s="367"/>
      <c r="F30" s="367"/>
      <c r="G30" s="367"/>
      <c r="N30" s="1"/>
      <c r="O30" s="1"/>
      <c r="P30" s="1"/>
      <c r="Q30" s="1"/>
      <c r="R30" s="1"/>
      <c r="S30" s="1"/>
      <c r="T30" s="1"/>
      <c r="U30" s="1"/>
      <c r="V30" s="1"/>
    </row>
    <row r="31" spans="2:24" ht="12.75" customHeight="1" x14ac:dyDescent="0.2">
      <c r="B31" s="367"/>
      <c r="C31" s="367"/>
      <c r="D31" s="367"/>
      <c r="E31" s="367"/>
      <c r="F31" s="367"/>
      <c r="G31" s="367"/>
      <c r="N31" s="1"/>
      <c r="O31" s="1"/>
      <c r="P31" s="1"/>
      <c r="Q31" s="1"/>
      <c r="R31" s="1"/>
      <c r="S31" s="1"/>
      <c r="T31" s="1"/>
      <c r="U31" s="1"/>
      <c r="V31" s="1"/>
    </row>
    <row r="32" spans="2:24" ht="12.75" customHeight="1" x14ac:dyDescent="0.2">
      <c r="B32" s="367"/>
      <c r="C32" s="367"/>
      <c r="D32" s="367"/>
      <c r="E32" s="367"/>
      <c r="F32" s="367"/>
      <c r="G32" s="367"/>
      <c r="N32" s="1"/>
      <c r="O32" s="1"/>
      <c r="P32" s="1"/>
      <c r="Q32" s="1"/>
      <c r="R32" s="1"/>
      <c r="S32" s="1"/>
      <c r="T32" s="1"/>
      <c r="U32" s="1"/>
      <c r="V32" s="1"/>
    </row>
    <row r="33" spans="2:22" ht="12.75" customHeight="1" x14ac:dyDescent="0.2">
      <c r="N33" s="1"/>
      <c r="O33" s="1"/>
      <c r="P33" s="1"/>
      <c r="Q33" s="1"/>
      <c r="R33" s="1"/>
      <c r="S33" s="1"/>
      <c r="T33" s="1"/>
      <c r="U33" s="1"/>
      <c r="V33" s="1"/>
    </row>
    <row r="34" spans="2:22" ht="12.75" customHeight="1" x14ac:dyDescent="0.2">
      <c r="N34" s="1"/>
      <c r="O34" s="1"/>
      <c r="P34" s="1"/>
      <c r="Q34" s="1"/>
      <c r="R34" s="1"/>
      <c r="S34" s="1"/>
      <c r="T34" s="1"/>
      <c r="U34" s="1"/>
      <c r="V34" s="1"/>
    </row>
    <row r="35" spans="2:22" ht="12.75" customHeight="1" x14ac:dyDescent="0.2">
      <c r="N35" s="1"/>
      <c r="O35" s="1"/>
      <c r="P35" s="1"/>
      <c r="Q35" s="1"/>
      <c r="R35" s="1"/>
      <c r="S35" s="1"/>
      <c r="T35" s="1"/>
      <c r="U35" s="1"/>
      <c r="V35" s="1"/>
    </row>
    <row r="36" spans="2:22" ht="12.75" customHeight="1" x14ac:dyDescent="0.2">
      <c r="B36" s="258" t="s">
        <v>544</v>
      </c>
      <c r="C36" s="40"/>
      <c r="D36" s="40"/>
      <c r="E36" s="131"/>
      <c r="F36" s="131"/>
      <c r="G36" s="131"/>
      <c r="N36" s="1"/>
      <c r="O36" s="1"/>
      <c r="P36" s="1"/>
      <c r="Q36" s="1"/>
      <c r="R36" s="1"/>
      <c r="S36" s="1"/>
      <c r="T36" s="1"/>
      <c r="U36" s="1"/>
      <c r="V36" s="1"/>
    </row>
    <row r="37" spans="2:22" ht="12.75" customHeight="1" x14ac:dyDescent="0.2">
      <c r="B37" s="49" t="s">
        <v>125</v>
      </c>
      <c r="C37" s="78"/>
      <c r="D37" s="78"/>
      <c r="E37" s="133"/>
      <c r="F37" s="133"/>
      <c r="G37" s="133"/>
      <c r="N37" s="1"/>
      <c r="O37" s="1"/>
      <c r="P37" s="1"/>
      <c r="Q37" s="1"/>
      <c r="R37" s="1"/>
      <c r="S37" s="1"/>
      <c r="T37" s="1"/>
      <c r="U37" s="1"/>
      <c r="V37" s="1"/>
    </row>
    <row r="38" spans="2:22" ht="12.75" customHeight="1" x14ac:dyDescent="0.2">
      <c r="B38" s="40" t="s">
        <v>126</v>
      </c>
      <c r="C38" s="78"/>
      <c r="D38" s="78"/>
      <c r="E38" s="133"/>
      <c r="F38" s="133"/>
      <c r="G38" s="133"/>
    </row>
    <row r="39" spans="2:22" ht="12.75" customHeight="1" x14ac:dyDescent="0.2">
      <c r="B39" s="40"/>
      <c r="C39" s="40"/>
      <c r="D39" s="40"/>
      <c r="E39" s="131"/>
      <c r="F39" s="131"/>
      <c r="G39" s="131"/>
    </row>
    <row r="40" spans="2:22" ht="12.75" customHeight="1" x14ac:dyDescent="0.2">
      <c r="E40" s="2"/>
      <c r="F40" s="2"/>
      <c r="G40" s="2"/>
      <c r="H40" s="203"/>
    </row>
    <row r="41" spans="2:22" ht="12.75" customHeight="1" x14ac:dyDescent="0.2">
      <c r="E41" s="2"/>
      <c r="F41" s="2"/>
      <c r="G41" s="2"/>
    </row>
    <row r="42" spans="2:22" ht="12.75" customHeight="1" x14ac:dyDescent="0.2">
      <c r="E42" s="2"/>
      <c r="F42" s="2"/>
      <c r="G42" s="2"/>
    </row>
    <row r="43" spans="2:22" ht="12.75" customHeight="1" x14ac:dyDescent="0.2">
      <c r="E43" s="2"/>
      <c r="F43" s="2"/>
      <c r="G43" s="2"/>
    </row>
    <row r="44" spans="2:22" ht="12.75" customHeight="1" x14ac:dyDescent="0.2">
      <c r="E44" s="2"/>
      <c r="F44" s="2"/>
      <c r="G44" s="2"/>
    </row>
    <row r="45" spans="2:22" ht="12.75" customHeight="1" x14ac:dyDescent="0.2">
      <c r="E45" s="2"/>
      <c r="F45" s="2"/>
      <c r="G45" s="2"/>
    </row>
    <row r="46" spans="2:22" ht="12.75" customHeight="1" x14ac:dyDescent="0.2">
      <c r="E46" s="2"/>
      <c r="F46" s="2"/>
      <c r="G46" s="2"/>
      <c r="H46" s="2"/>
    </row>
    <row r="47" spans="2:22" ht="12.75" customHeight="1" x14ac:dyDescent="0.2">
      <c r="E47" s="2"/>
      <c r="F47" s="2"/>
      <c r="G47" s="2"/>
      <c r="H47" s="2"/>
    </row>
    <row r="48" spans="2:22" ht="12.75" customHeight="1" x14ac:dyDescent="0.2">
      <c r="E48" s="2"/>
      <c r="F48" s="2"/>
      <c r="G48" s="2"/>
      <c r="H48" s="2"/>
    </row>
    <row r="49" spans="2:13" ht="12.75" customHeight="1" x14ac:dyDescent="0.2">
      <c r="E49" s="2"/>
      <c r="F49" s="2"/>
      <c r="G49" s="2"/>
      <c r="H49" s="2"/>
      <c r="K49" s="108"/>
      <c r="M49" s="108"/>
    </row>
    <row r="50" spans="2:13" ht="12.75" customHeight="1" x14ac:dyDescent="0.2">
      <c r="E50" s="2"/>
      <c r="F50" s="2"/>
      <c r="G50" s="2"/>
      <c r="H50" s="2"/>
      <c r="K50" s="108"/>
      <c r="M50" s="108"/>
    </row>
    <row r="51" spans="2:13" ht="12.75" customHeight="1" x14ac:dyDescent="0.2">
      <c r="E51" s="2"/>
      <c r="F51" s="2"/>
      <c r="G51" s="2"/>
      <c r="H51" s="2"/>
      <c r="K51" s="108"/>
      <c r="M51" s="108"/>
    </row>
    <row r="52" spans="2:13" ht="12.75" customHeight="1" x14ac:dyDescent="0.2">
      <c r="E52" s="2"/>
      <c r="F52" s="2"/>
      <c r="G52" s="2"/>
      <c r="H52" s="2"/>
      <c r="K52" s="108"/>
      <c r="M52" s="108"/>
    </row>
    <row r="53" spans="2:13" ht="12.75" customHeight="1" x14ac:dyDescent="0.2">
      <c r="E53" s="2"/>
      <c r="F53" s="2"/>
      <c r="G53" s="2"/>
      <c r="H53" s="2"/>
      <c r="K53" s="108"/>
      <c r="M53" s="108"/>
    </row>
    <row r="54" spans="2:13" ht="12.75" customHeight="1" x14ac:dyDescent="0.2">
      <c r="E54" s="2"/>
      <c r="F54" s="2"/>
      <c r="G54" s="2"/>
      <c r="H54" s="2"/>
      <c r="K54" s="108"/>
      <c r="M54" s="108"/>
    </row>
    <row r="55" spans="2:13" ht="12.75" customHeight="1" x14ac:dyDescent="0.2">
      <c r="B55" s="203"/>
      <c r="C55" s="203"/>
      <c r="D55" s="203"/>
      <c r="E55" s="203"/>
      <c r="F55" s="203"/>
      <c r="G55" s="203"/>
      <c r="H55" s="2"/>
      <c r="K55" s="108"/>
      <c r="M55" s="108"/>
    </row>
    <row r="56" spans="2:13" ht="12.75" customHeight="1" x14ac:dyDescent="0.2">
      <c r="B56" s="203"/>
      <c r="C56" s="203"/>
      <c r="D56" s="203"/>
      <c r="E56" s="203"/>
      <c r="F56" s="203"/>
      <c r="G56" s="203"/>
      <c r="H56" s="2"/>
      <c r="K56" s="108"/>
      <c r="M56" s="108"/>
    </row>
    <row r="57" spans="2:13" ht="12.75" customHeight="1" x14ac:dyDescent="0.2">
      <c r="B57" s="203"/>
      <c r="C57" s="203"/>
      <c r="D57" s="203"/>
      <c r="E57" s="203"/>
      <c r="F57" s="203"/>
      <c r="G57" s="203"/>
      <c r="H57" s="2"/>
      <c r="K57" s="108"/>
      <c r="M57" s="108"/>
    </row>
    <row r="58" spans="2:13" ht="12.75" customHeight="1" x14ac:dyDescent="0.2">
      <c r="B58" s="78" t="s">
        <v>127</v>
      </c>
      <c r="C58" s="203"/>
      <c r="D58" s="203"/>
      <c r="E58" s="203"/>
      <c r="F58" s="203"/>
      <c r="G58" s="203"/>
      <c r="H58" s="2"/>
      <c r="K58" s="108"/>
      <c r="M58" s="108"/>
    </row>
    <row r="59" spans="2:13" ht="12.75" customHeight="1" x14ac:dyDescent="0.2">
      <c r="B59" s="367" t="s">
        <v>128</v>
      </c>
      <c r="C59" s="367"/>
      <c r="D59" s="367"/>
      <c r="E59" s="367"/>
      <c r="F59" s="367"/>
      <c r="G59" s="367"/>
      <c r="H59" s="127"/>
      <c r="K59" s="108"/>
      <c r="M59" s="108"/>
    </row>
    <row r="60" spans="2:13" ht="12.75" customHeight="1" x14ac:dyDescent="0.2">
      <c r="B60" s="367"/>
      <c r="C60" s="367"/>
      <c r="D60" s="367"/>
      <c r="E60" s="367"/>
      <c r="F60" s="367"/>
      <c r="G60" s="367"/>
      <c r="H60" s="2"/>
      <c r="K60" s="108"/>
      <c r="M60" s="108"/>
    </row>
    <row r="61" spans="2:13" ht="12.75" customHeight="1" x14ac:dyDescent="0.2">
      <c r="B61" s="367"/>
      <c r="C61" s="367"/>
      <c r="D61" s="367"/>
      <c r="E61" s="367"/>
      <c r="F61" s="367"/>
      <c r="G61" s="367"/>
      <c r="H61" s="133"/>
      <c r="K61" s="108"/>
      <c r="M61" s="108"/>
    </row>
    <row r="62" spans="2:13" ht="12.75" customHeight="1" x14ac:dyDescent="0.2">
      <c r="B62" s="367"/>
      <c r="C62" s="367"/>
      <c r="D62" s="367"/>
      <c r="E62" s="367"/>
      <c r="F62" s="367"/>
      <c r="G62" s="367"/>
      <c r="H62" s="203"/>
      <c r="K62" s="108"/>
      <c r="M62" s="108"/>
    </row>
    <row r="63" spans="2:13" ht="12.75" customHeight="1" x14ac:dyDescent="0.2">
      <c r="B63" s="367"/>
      <c r="C63" s="367"/>
      <c r="D63" s="367"/>
      <c r="E63" s="367"/>
      <c r="F63" s="367"/>
      <c r="G63" s="367"/>
      <c r="H63" s="63"/>
      <c r="K63" s="108"/>
      <c r="M63" s="108"/>
    </row>
    <row r="64" spans="2:13" ht="12.75" customHeight="1" x14ac:dyDescent="0.2">
      <c r="B64" s="367"/>
      <c r="C64" s="367"/>
      <c r="D64" s="367"/>
      <c r="E64" s="367"/>
      <c r="F64" s="367"/>
      <c r="G64" s="367"/>
      <c r="H64" s="63"/>
      <c r="K64" s="108"/>
      <c r="M64" s="108"/>
    </row>
    <row r="65" spans="2:13" ht="12.75" customHeight="1" x14ac:dyDescent="0.2">
      <c r="B65" s="367"/>
      <c r="C65" s="367"/>
      <c r="D65" s="367"/>
      <c r="E65" s="367"/>
      <c r="F65" s="367"/>
      <c r="G65" s="367"/>
      <c r="H65" s="63"/>
      <c r="K65" s="108"/>
      <c r="M65" s="108"/>
    </row>
  </sheetData>
  <mergeCells count="8">
    <mergeCell ref="B26:G32"/>
    <mergeCell ref="B59:G65"/>
    <mergeCell ref="J5:J9"/>
    <mergeCell ref="L5:L9"/>
    <mergeCell ref="J10:J14"/>
    <mergeCell ref="L10:L14"/>
    <mergeCell ref="J15:J19"/>
    <mergeCell ref="L15:L1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Z73"/>
  <sheetViews>
    <sheetView showGridLines="0" zoomScaleNormal="100" workbookViewId="0"/>
  </sheetViews>
  <sheetFormatPr defaultRowHeight="12.75" customHeight="1" x14ac:dyDescent="0.2"/>
  <cols>
    <col min="1" max="8" width="9.140625" style="17"/>
    <col min="9" max="9" width="9.140625" style="108"/>
    <col min="10" max="10" width="9.140625" style="1" customWidth="1"/>
    <col min="11" max="17" width="9.140625" style="65" customWidth="1"/>
    <col min="18" max="24" width="9.140625" style="108"/>
    <col min="25" max="16384" width="9.140625" style="17"/>
  </cols>
  <sheetData>
    <row r="1" spans="1:21" ht="12.75" customHeight="1" x14ac:dyDescent="0.2">
      <c r="A1" s="40"/>
    </row>
    <row r="3" spans="1:21" ht="12.75" customHeight="1" x14ac:dyDescent="0.2">
      <c r="B3" s="80" t="s">
        <v>343</v>
      </c>
      <c r="K3" s="132"/>
      <c r="L3" s="132"/>
      <c r="M3" s="132"/>
      <c r="N3" s="132"/>
      <c r="O3" s="132"/>
      <c r="P3" s="132"/>
      <c r="Q3" s="132"/>
      <c r="U3" s="171"/>
    </row>
    <row r="4" spans="1:21" ht="12.75" customHeight="1" x14ac:dyDescent="0.2">
      <c r="B4" s="335" t="s">
        <v>309</v>
      </c>
      <c r="C4" s="335"/>
      <c r="D4" s="335"/>
      <c r="E4" s="335"/>
      <c r="F4" s="335"/>
      <c r="G4" s="335"/>
      <c r="K4" s="132" t="s">
        <v>18</v>
      </c>
      <c r="L4" s="132" t="s">
        <v>19</v>
      </c>
      <c r="M4" s="132" t="s">
        <v>20</v>
      </c>
      <c r="N4" s="132" t="s">
        <v>21</v>
      </c>
      <c r="O4" s="132" t="s">
        <v>22</v>
      </c>
      <c r="P4" s="132" t="s">
        <v>23</v>
      </c>
      <c r="Q4" s="132"/>
      <c r="U4" s="171"/>
    </row>
    <row r="5" spans="1:21" ht="12.75" customHeight="1" x14ac:dyDescent="0.2">
      <c r="B5" s="335"/>
      <c r="C5" s="335"/>
      <c r="D5" s="335"/>
      <c r="E5" s="335"/>
      <c r="F5" s="335"/>
      <c r="G5" s="335"/>
      <c r="J5" s="151"/>
      <c r="K5" s="65" t="s">
        <v>12</v>
      </c>
      <c r="L5" s="65" t="s">
        <v>13</v>
      </c>
      <c r="M5" s="65" t="s">
        <v>14</v>
      </c>
      <c r="N5" s="65" t="s">
        <v>15</v>
      </c>
      <c r="O5" s="65" t="s">
        <v>16</v>
      </c>
      <c r="P5" s="65" t="s">
        <v>17</v>
      </c>
      <c r="Q5" s="132"/>
      <c r="U5" s="171"/>
    </row>
    <row r="6" spans="1:21" ht="12.75" customHeight="1" x14ac:dyDescent="0.2">
      <c r="B6" s="131" t="s">
        <v>8</v>
      </c>
      <c r="J6" s="151">
        <v>41639</v>
      </c>
      <c r="K6" s="65">
        <v>8</v>
      </c>
      <c r="L6" s="65">
        <v>0</v>
      </c>
      <c r="M6" s="65">
        <v>0</v>
      </c>
      <c r="N6" s="65">
        <v>0</v>
      </c>
      <c r="O6" s="65">
        <v>0</v>
      </c>
      <c r="P6" s="65">
        <v>8.9415011919689871</v>
      </c>
      <c r="U6" s="171"/>
    </row>
    <row r="7" spans="1:21" ht="12.75" customHeight="1" x14ac:dyDescent="0.2">
      <c r="J7" s="151">
        <v>41729</v>
      </c>
      <c r="K7" s="65">
        <v>8</v>
      </c>
      <c r="L7" s="65">
        <v>2.9777028760971072</v>
      </c>
      <c r="M7" s="65">
        <v>0</v>
      </c>
      <c r="N7" s="65">
        <v>0</v>
      </c>
      <c r="O7" s="65">
        <v>0</v>
      </c>
      <c r="P7" s="65">
        <v>6.4351707695179128</v>
      </c>
      <c r="U7" s="171"/>
    </row>
    <row r="8" spans="1:21" ht="12.75" customHeight="1" x14ac:dyDescent="0.2">
      <c r="J8" s="151">
        <v>41820</v>
      </c>
      <c r="K8" s="65">
        <v>8</v>
      </c>
      <c r="L8" s="65">
        <v>2.9558978619930025</v>
      </c>
      <c r="M8" s="65">
        <v>0</v>
      </c>
      <c r="N8" s="65">
        <v>0</v>
      </c>
      <c r="O8" s="65">
        <v>0</v>
      </c>
      <c r="P8" s="65">
        <v>6.8093563140432591</v>
      </c>
      <c r="U8" s="171"/>
    </row>
    <row r="9" spans="1:21" ht="12.75" customHeight="1" x14ac:dyDescent="0.2">
      <c r="J9" s="151">
        <v>41912</v>
      </c>
      <c r="K9" s="65">
        <v>8</v>
      </c>
      <c r="L9" s="65">
        <v>1.7707211862631587</v>
      </c>
      <c r="M9" s="65">
        <v>0</v>
      </c>
      <c r="N9" s="65">
        <v>2.5</v>
      </c>
      <c r="O9" s="65">
        <v>0</v>
      </c>
      <c r="P9" s="65">
        <v>5.641958802606049</v>
      </c>
      <c r="U9" s="142"/>
    </row>
    <row r="10" spans="1:21" ht="12.75" customHeight="1" x14ac:dyDescent="0.2">
      <c r="J10" s="151">
        <v>42004</v>
      </c>
      <c r="K10" s="65">
        <v>8</v>
      </c>
      <c r="L10" s="65">
        <v>1.7977742966104513</v>
      </c>
      <c r="M10" s="65">
        <v>1.5950417412960614</v>
      </c>
      <c r="N10" s="65">
        <v>2.5</v>
      </c>
      <c r="O10" s="65">
        <v>0</v>
      </c>
      <c r="P10" s="65">
        <v>3.9925959436936234</v>
      </c>
      <c r="U10" s="142"/>
    </row>
    <row r="11" spans="1:21" ht="12.75" customHeight="1" x14ac:dyDescent="0.2">
      <c r="J11" s="151">
        <v>42094</v>
      </c>
      <c r="K11" s="65">
        <v>8</v>
      </c>
      <c r="L11" s="65">
        <v>1.269433185750215</v>
      </c>
      <c r="M11" s="65">
        <v>1.5939856900705311</v>
      </c>
      <c r="N11" s="65">
        <v>2.5</v>
      </c>
      <c r="O11" s="65">
        <v>0</v>
      </c>
      <c r="P11" s="65">
        <v>4.9082622146053092</v>
      </c>
      <c r="U11" s="142"/>
    </row>
    <row r="12" spans="1:21" ht="12.75" customHeight="1" x14ac:dyDescent="0.2">
      <c r="J12" s="151">
        <v>42185</v>
      </c>
      <c r="K12" s="65">
        <v>8</v>
      </c>
      <c r="L12" s="65">
        <v>1.2693363032816616</v>
      </c>
      <c r="M12" s="65">
        <v>1.5835458944884719</v>
      </c>
      <c r="N12" s="65">
        <v>2.5</v>
      </c>
      <c r="O12" s="65">
        <v>0</v>
      </c>
      <c r="P12" s="65">
        <v>4.1363056371913238</v>
      </c>
      <c r="U12" s="142"/>
    </row>
    <row r="13" spans="1:21" ht="12.75" customHeight="1" x14ac:dyDescent="0.2">
      <c r="J13" s="151">
        <v>42277</v>
      </c>
      <c r="K13" s="65">
        <v>8</v>
      </c>
      <c r="L13" s="65">
        <v>1.2676429741781758</v>
      </c>
      <c r="M13" s="65">
        <v>1.574913487732311</v>
      </c>
      <c r="N13" s="65">
        <v>2.5</v>
      </c>
      <c r="O13" s="65">
        <v>0</v>
      </c>
      <c r="P13" s="65">
        <v>3.820397963880342</v>
      </c>
      <c r="U13" s="142"/>
    </row>
    <row r="14" spans="1:21" ht="12.75" customHeight="1" x14ac:dyDescent="0.2">
      <c r="J14" s="151">
        <v>42369</v>
      </c>
      <c r="K14" s="65">
        <v>8</v>
      </c>
      <c r="L14" s="65">
        <v>1.2683275681693771</v>
      </c>
      <c r="M14" s="65">
        <v>1.6020771950020944</v>
      </c>
      <c r="N14" s="65">
        <v>2.5</v>
      </c>
      <c r="O14" s="65">
        <v>0</v>
      </c>
      <c r="P14" s="65">
        <v>4.9568773897147809</v>
      </c>
      <c r="U14" s="142"/>
    </row>
    <row r="15" spans="1:21" ht="12.75" customHeight="1" x14ac:dyDescent="0.2">
      <c r="J15" s="151">
        <v>42460</v>
      </c>
      <c r="K15" s="65">
        <v>8</v>
      </c>
      <c r="L15" s="65">
        <v>1.6336898695603177</v>
      </c>
      <c r="M15" s="65">
        <v>1.6048912672332325</v>
      </c>
      <c r="N15" s="65">
        <v>2.5</v>
      </c>
      <c r="O15" s="65">
        <v>0</v>
      </c>
      <c r="P15" s="65">
        <v>4.3269175255279038</v>
      </c>
      <c r="U15" s="142"/>
    </row>
    <row r="16" spans="1:21" ht="12.75" customHeight="1" x14ac:dyDescent="0.2">
      <c r="J16" s="151">
        <v>42551</v>
      </c>
      <c r="K16" s="65">
        <v>8</v>
      </c>
      <c r="L16" s="65">
        <v>1.6412108574262354</v>
      </c>
      <c r="M16" s="65">
        <v>1.6192376524615115</v>
      </c>
      <c r="N16" s="65">
        <v>2.5</v>
      </c>
      <c r="O16" s="65">
        <v>0</v>
      </c>
      <c r="P16" s="65">
        <v>3.8534509265308428</v>
      </c>
      <c r="U16" s="142"/>
    </row>
    <row r="17" spans="2:26" ht="12.75" customHeight="1" x14ac:dyDescent="0.2">
      <c r="J17" s="151">
        <v>42643</v>
      </c>
      <c r="K17" s="65">
        <v>8</v>
      </c>
      <c r="L17" s="65">
        <v>1.6365737024724571</v>
      </c>
      <c r="M17" s="65">
        <v>1.6303221895360573</v>
      </c>
      <c r="N17" s="65">
        <v>2.5</v>
      </c>
      <c r="O17" s="65">
        <v>0</v>
      </c>
      <c r="P17" s="65">
        <v>3.7291052735786945</v>
      </c>
      <c r="U17" s="142"/>
    </row>
    <row r="18" spans="2:26" ht="12.75" customHeight="1" x14ac:dyDescent="0.2">
      <c r="J18" s="151">
        <v>42735</v>
      </c>
      <c r="K18" s="65">
        <v>8</v>
      </c>
      <c r="L18" s="65">
        <v>1.6397830196706369</v>
      </c>
      <c r="M18" s="65">
        <v>1.6315613953040313</v>
      </c>
      <c r="N18" s="65">
        <v>2.5</v>
      </c>
      <c r="O18" s="65">
        <v>0</v>
      </c>
      <c r="P18" s="65">
        <v>4.4836229091616131</v>
      </c>
      <c r="U18" s="142"/>
    </row>
    <row r="19" spans="2:26" ht="12.75" customHeight="1" x14ac:dyDescent="0.2">
      <c r="J19" s="151">
        <v>42825</v>
      </c>
      <c r="K19" s="65">
        <v>8</v>
      </c>
      <c r="L19" s="65">
        <v>1.7470250107492813</v>
      </c>
      <c r="M19" s="65">
        <v>1.9291945596003719</v>
      </c>
      <c r="N19" s="65">
        <v>2.5</v>
      </c>
      <c r="O19" s="65">
        <v>0.5</v>
      </c>
      <c r="P19" s="65">
        <v>3.2241395185944395</v>
      </c>
      <c r="U19" s="142"/>
    </row>
    <row r="20" spans="2:26" ht="12.75" customHeight="1" x14ac:dyDescent="0.2">
      <c r="J20" s="151">
        <v>42916</v>
      </c>
      <c r="K20" s="65">
        <v>8</v>
      </c>
      <c r="L20" s="65">
        <v>1.748640579430359</v>
      </c>
      <c r="M20" s="65">
        <v>1.9316764532273958</v>
      </c>
      <c r="N20" s="65">
        <v>2.5</v>
      </c>
      <c r="O20" s="65">
        <v>0.5</v>
      </c>
      <c r="P20" s="65">
        <v>3.8838602091341299</v>
      </c>
      <c r="U20" s="142"/>
    </row>
    <row r="21" spans="2:26" ht="12.75" customHeight="1" x14ac:dyDescent="0.2">
      <c r="J21" s="151">
        <v>43008</v>
      </c>
      <c r="K21" s="65">
        <v>8</v>
      </c>
      <c r="L21" s="65">
        <v>1.7467155311199134</v>
      </c>
      <c r="M21" s="65">
        <v>1.915364864587358</v>
      </c>
      <c r="N21" s="65">
        <v>2.5</v>
      </c>
      <c r="O21" s="65">
        <v>0.5</v>
      </c>
      <c r="P21" s="65">
        <v>3.5663030244960376</v>
      </c>
      <c r="U21" s="142"/>
    </row>
    <row r="22" spans="2:26" ht="12.75" customHeight="1" x14ac:dyDescent="0.2">
      <c r="J22" s="151">
        <v>43100</v>
      </c>
      <c r="K22" s="65">
        <v>8</v>
      </c>
      <c r="L22" s="65">
        <v>1.7649855258380678</v>
      </c>
      <c r="M22" s="65">
        <v>1.921078956245992</v>
      </c>
      <c r="N22" s="65">
        <v>2.5</v>
      </c>
      <c r="O22" s="65">
        <v>0.5</v>
      </c>
      <c r="P22" s="65">
        <v>4.3432610694240879</v>
      </c>
      <c r="U22" s="142"/>
    </row>
    <row r="23" spans="2:26" ht="12.75" customHeight="1" x14ac:dyDescent="0.2">
      <c r="J23" s="151">
        <v>43190</v>
      </c>
      <c r="K23" s="65">
        <v>8</v>
      </c>
      <c r="L23" s="65">
        <v>1.6573832242941369</v>
      </c>
      <c r="M23" s="65">
        <v>1.9243229231137851</v>
      </c>
      <c r="N23" s="65">
        <v>2.5</v>
      </c>
      <c r="O23" s="65">
        <v>0.5</v>
      </c>
      <c r="P23" s="65">
        <v>3.8557390281712891</v>
      </c>
      <c r="U23" s="142"/>
    </row>
    <row r="24" spans="2:26" ht="12.75" customHeight="1" x14ac:dyDescent="0.2">
      <c r="J24" s="151">
        <v>43281</v>
      </c>
      <c r="K24" s="65">
        <v>8</v>
      </c>
      <c r="L24" s="65">
        <v>1.6502433026408365</v>
      </c>
      <c r="M24" s="65">
        <v>1.9239584148095152</v>
      </c>
      <c r="N24" s="65">
        <v>2.5</v>
      </c>
      <c r="O24" s="65">
        <v>1</v>
      </c>
      <c r="P24" s="65">
        <v>3.4805645378860017</v>
      </c>
      <c r="U24" s="142"/>
    </row>
    <row r="25" spans="2:26" ht="12.75" customHeight="1" x14ac:dyDescent="0.2">
      <c r="J25" s="151">
        <v>43373</v>
      </c>
      <c r="K25" s="65">
        <v>8</v>
      </c>
      <c r="L25" s="65">
        <v>1.6511778401451147</v>
      </c>
      <c r="M25" s="65">
        <v>1.8970688166695544</v>
      </c>
      <c r="N25" s="65">
        <v>2.5</v>
      </c>
      <c r="O25" s="65">
        <v>1</v>
      </c>
      <c r="P25" s="65">
        <v>3.459589769482033</v>
      </c>
      <c r="U25" s="142"/>
    </row>
    <row r="26" spans="2:26" ht="12.75" customHeight="1" x14ac:dyDescent="0.2">
      <c r="J26" s="151">
        <v>43465</v>
      </c>
      <c r="K26" s="65">
        <v>8</v>
      </c>
      <c r="L26" s="65">
        <v>1.6617570610010095</v>
      </c>
      <c r="M26" s="65">
        <v>1.8740386451347411</v>
      </c>
      <c r="N26" s="65">
        <v>2.5</v>
      </c>
      <c r="O26" s="65">
        <v>1</v>
      </c>
      <c r="P26" s="65">
        <v>4.3605519986244135</v>
      </c>
      <c r="U26" s="142"/>
    </row>
    <row r="27" spans="2:26" ht="12.75" customHeight="1" x14ac:dyDescent="0.2">
      <c r="J27" s="151">
        <v>43555</v>
      </c>
      <c r="K27" s="65">
        <v>8</v>
      </c>
      <c r="L27" s="65">
        <v>1.7899195520744557</v>
      </c>
      <c r="M27" s="65">
        <v>1.8707949681279434</v>
      </c>
      <c r="N27" s="65">
        <v>2.5</v>
      </c>
      <c r="O27" s="65">
        <v>1.25</v>
      </c>
      <c r="P27" s="65">
        <v>4.0384714669536033</v>
      </c>
      <c r="U27" s="142"/>
      <c r="V27" s="142"/>
      <c r="W27" s="142"/>
      <c r="X27" s="142"/>
      <c r="Y27" s="2"/>
      <c r="Z27" s="2"/>
    </row>
    <row r="28" spans="2:26" ht="12.75" customHeight="1" x14ac:dyDescent="0.2">
      <c r="B28" s="149" t="s">
        <v>7</v>
      </c>
      <c r="C28" s="150"/>
      <c r="D28" s="150"/>
      <c r="E28" s="150"/>
      <c r="F28" s="150"/>
      <c r="G28" s="150"/>
      <c r="J28" s="151">
        <v>43646</v>
      </c>
      <c r="K28" s="65">
        <v>8</v>
      </c>
      <c r="L28" s="65">
        <v>1.7900226268017689</v>
      </c>
      <c r="M28" s="65">
        <v>1.8676067871263693</v>
      </c>
      <c r="N28" s="65">
        <v>2.5</v>
      </c>
      <c r="O28" s="65">
        <v>1.25</v>
      </c>
      <c r="P28" s="65">
        <v>4.0934908465038893</v>
      </c>
      <c r="U28" s="142"/>
      <c r="V28" s="142"/>
      <c r="W28" s="142"/>
      <c r="X28" s="142"/>
      <c r="Y28" s="2"/>
      <c r="Z28" s="2"/>
    </row>
    <row r="29" spans="2:26" ht="12.75" customHeight="1" x14ac:dyDescent="0.2">
      <c r="B29" s="334" t="s">
        <v>316</v>
      </c>
      <c r="C29" s="334"/>
      <c r="D29" s="334"/>
      <c r="E29" s="334"/>
      <c r="F29" s="334"/>
      <c r="G29" s="334"/>
      <c r="J29" s="151">
        <v>43738</v>
      </c>
      <c r="K29" s="65">
        <v>8</v>
      </c>
      <c r="L29" s="65">
        <v>1.7901239529835435</v>
      </c>
      <c r="M29" s="65">
        <v>1.8644726899900876</v>
      </c>
      <c r="N29" s="65">
        <v>2.5</v>
      </c>
      <c r="O29" s="65">
        <v>1.5</v>
      </c>
      <c r="P29" s="65">
        <v>3.8975768848446872</v>
      </c>
      <c r="U29" s="142"/>
      <c r="V29" s="142"/>
      <c r="W29" s="142"/>
      <c r="X29" s="142"/>
      <c r="Y29" s="2"/>
      <c r="Z29" s="2"/>
    </row>
    <row r="30" spans="2:26" ht="12.75" customHeight="1" x14ac:dyDescent="0.2">
      <c r="B30" s="334"/>
      <c r="C30" s="334"/>
      <c r="D30" s="334"/>
      <c r="E30" s="334"/>
      <c r="F30" s="334"/>
      <c r="G30" s="334"/>
      <c r="J30" s="151">
        <v>43830</v>
      </c>
      <c r="K30" s="65">
        <v>8</v>
      </c>
      <c r="L30" s="65">
        <v>1.7902235747386961</v>
      </c>
      <c r="M30" s="65">
        <v>1.8613913120869034</v>
      </c>
      <c r="N30" s="65">
        <v>2.5</v>
      </c>
      <c r="O30" s="65">
        <v>1.5</v>
      </c>
      <c r="P30" s="65">
        <v>3.9507531318361577</v>
      </c>
      <c r="U30" s="142"/>
      <c r="V30" s="142"/>
      <c r="W30" s="142"/>
      <c r="X30" s="142"/>
      <c r="Y30" s="2"/>
      <c r="Z30" s="2"/>
    </row>
    <row r="31" spans="2:26" ht="12.75" customHeight="1" x14ac:dyDescent="0.2">
      <c r="B31" s="334"/>
      <c r="C31" s="334"/>
      <c r="D31" s="334"/>
      <c r="E31" s="334"/>
      <c r="F31" s="334"/>
      <c r="G31" s="334"/>
      <c r="U31" s="142"/>
      <c r="V31" s="142"/>
      <c r="W31" s="142"/>
      <c r="X31" s="142"/>
      <c r="Y31" s="2"/>
      <c r="Z31" s="2"/>
    </row>
    <row r="32" spans="2:26" ht="12.75" customHeight="1" x14ac:dyDescent="0.2">
      <c r="B32" s="334"/>
      <c r="C32" s="334"/>
      <c r="D32" s="334"/>
      <c r="E32" s="334"/>
      <c r="F32" s="334"/>
      <c r="G32" s="334"/>
      <c r="J32" s="151"/>
      <c r="U32" s="142"/>
      <c r="V32" s="142"/>
      <c r="W32" s="142"/>
      <c r="X32" s="142"/>
      <c r="Y32" s="2"/>
      <c r="Z32" s="2"/>
    </row>
    <row r="33" spans="2:26" ht="12.75" customHeight="1" x14ac:dyDescent="0.2">
      <c r="B33" s="334"/>
      <c r="C33" s="334"/>
      <c r="D33" s="334"/>
      <c r="E33" s="334"/>
      <c r="F33" s="334"/>
      <c r="G33" s="334"/>
      <c r="J33" s="151"/>
      <c r="U33" s="142"/>
      <c r="V33" s="142"/>
      <c r="W33" s="142"/>
      <c r="X33" s="142"/>
      <c r="Y33" s="2"/>
      <c r="Z33" s="2"/>
    </row>
    <row r="34" spans="2:26" ht="12.75" customHeight="1" x14ac:dyDescent="0.2">
      <c r="B34" s="334"/>
      <c r="C34" s="334"/>
      <c r="D34" s="334"/>
      <c r="E34" s="334"/>
      <c r="F34" s="334"/>
      <c r="G34" s="334"/>
      <c r="J34" s="151"/>
      <c r="U34" s="142"/>
      <c r="V34" s="223"/>
      <c r="W34" s="223"/>
      <c r="X34" s="223"/>
      <c r="Y34" s="216"/>
      <c r="Z34" s="216"/>
    </row>
    <row r="35" spans="2:26" ht="12.75" customHeight="1" x14ac:dyDescent="0.2">
      <c r="B35" s="334"/>
      <c r="C35" s="334"/>
      <c r="D35" s="334"/>
      <c r="E35" s="334"/>
      <c r="F35" s="334"/>
      <c r="G35" s="334"/>
      <c r="J35" s="151"/>
      <c r="U35" s="142"/>
      <c r="V35" s="223"/>
      <c r="W35" s="223"/>
      <c r="X35" s="223"/>
      <c r="Y35" s="216"/>
      <c r="Z35" s="216"/>
    </row>
    <row r="36" spans="2:26" ht="12.75" customHeight="1" x14ac:dyDescent="0.2">
      <c r="B36" s="334"/>
      <c r="C36" s="334"/>
      <c r="D36" s="334"/>
      <c r="E36" s="334"/>
      <c r="F36" s="334"/>
      <c r="G36" s="334"/>
      <c r="J36" s="151"/>
      <c r="U36" s="172"/>
      <c r="V36" s="223"/>
      <c r="W36" s="223"/>
      <c r="X36" s="223"/>
      <c r="Y36" s="216"/>
      <c r="Z36" s="216"/>
    </row>
    <row r="37" spans="2:26" ht="12.75" customHeight="1" x14ac:dyDescent="0.2">
      <c r="J37" s="151"/>
      <c r="U37" s="172"/>
      <c r="V37" s="223"/>
      <c r="W37" s="223"/>
      <c r="X37" s="223"/>
      <c r="Y37" s="216"/>
      <c r="Z37" s="216"/>
    </row>
    <row r="38" spans="2:26" ht="12.75" customHeight="1" x14ac:dyDescent="0.2">
      <c r="J38" s="151"/>
      <c r="U38" s="172"/>
      <c r="V38" s="223"/>
      <c r="W38" s="223"/>
      <c r="X38" s="223"/>
      <c r="Y38" s="216"/>
      <c r="Z38" s="216"/>
    </row>
    <row r="39" spans="2:26" ht="12.75" customHeight="1" x14ac:dyDescent="0.2">
      <c r="B39" s="2"/>
      <c r="C39" s="2"/>
      <c r="D39" s="2"/>
      <c r="E39" s="2"/>
      <c r="F39" s="2"/>
      <c r="G39" s="2"/>
      <c r="J39" s="151"/>
      <c r="U39" s="172"/>
      <c r="V39" s="223"/>
      <c r="W39" s="223"/>
      <c r="X39" s="223"/>
      <c r="Y39" s="216"/>
      <c r="Z39" s="216"/>
    </row>
    <row r="40" spans="2:26" ht="12.75" customHeight="1" x14ac:dyDescent="0.2">
      <c r="B40" s="80" t="s">
        <v>385</v>
      </c>
      <c r="J40" s="151"/>
      <c r="U40" s="172"/>
      <c r="V40" s="223"/>
      <c r="W40" s="223"/>
      <c r="X40" s="223"/>
      <c r="Y40" s="216"/>
      <c r="Z40" s="216"/>
    </row>
    <row r="41" spans="2:26" ht="12.75" customHeight="1" x14ac:dyDescent="0.2">
      <c r="B41" s="335" t="s">
        <v>386</v>
      </c>
      <c r="C41" s="335"/>
      <c r="D41" s="335"/>
      <c r="E41" s="335"/>
      <c r="F41" s="335"/>
      <c r="G41" s="335"/>
      <c r="J41" s="151"/>
      <c r="U41" s="172"/>
      <c r="V41" s="223"/>
      <c r="W41" s="223"/>
      <c r="X41" s="223"/>
      <c r="Y41" s="216"/>
      <c r="Z41" s="216"/>
    </row>
    <row r="42" spans="2:26" ht="12.75" customHeight="1" x14ac:dyDescent="0.2">
      <c r="B42" s="335"/>
      <c r="C42" s="335"/>
      <c r="D42" s="335"/>
      <c r="E42" s="335"/>
      <c r="F42" s="335"/>
      <c r="G42" s="335"/>
      <c r="J42" s="151"/>
      <c r="U42" s="172"/>
      <c r="V42" s="142"/>
      <c r="W42" s="142"/>
      <c r="X42" s="142"/>
      <c r="Y42" s="2"/>
      <c r="Z42" s="2"/>
    </row>
    <row r="43" spans="2:26" ht="12.75" customHeight="1" x14ac:dyDescent="0.2">
      <c r="B43" s="131" t="s">
        <v>219</v>
      </c>
      <c r="J43" s="151"/>
      <c r="U43" s="142"/>
      <c r="V43" s="142"/>
      <c r="W43" s="142"/>
      <c r="X43" s="142"/>
      <c r="Y43" s="2"/>
      <c r="Z43" s="2"/>
    </row>
    <row r="44" spans="2:26" ht="12.75" customHeight="1" x14ac:dyDescent="0.2">
      <c r="U44" s="142"/>
      <c r="V44" s="142"/>
      <c r="W44" s="142"/>
      <c r="X44" s="142"/>
      <c r="Y44" s="2"/>
      <c r="Z44" s="2"/>
    </row>
    <row r="45" spans="2:26" ht="12.75" customHeight="1" x14ac:dyDescent="0.2">
      <c r="U45" s="142"/>
      <c r="V45" s="142"/>
      <c r="W45" s="142"/>
      <c r="X45" s="142"/>
      <c r="Y45" s="2"/>
      <c r="Z45" s="2"/>
    </row>
    <row r="46" spans="2:26" ht="12.75" customHeight="1" x14ac:dyDescent="0.2">
      <c r="U46" s="142"/>
      <c r="V46" s="142"/>
      <c r="W46" s="142"/>
      <c r="X46" s="142"/>
      <c r="Y46" s="2"/>
      <c r="Z46" s="2"/>
    </row>
    <row r="47" spans="2:26" ht="12.75" customHeight="1" x14ac:dyDescent="0.2">
      <c r="U47" s="142"/>
      <c r="V47" s="142"/>
      <c r="W47" s="142"/>
      <c r="X47" s="142"/>
      <c r="Y47" s="2"/>
      <c r="Z47" s="2"/>
    </row>
    <row r="65" spans="2:7" ht="12.75" customHeight="1" x14ac:dyDescent="0.2">
      <c r="B65" s="149" t="s">
        <v>127</v>
      </c>
      <c r="C65" s="150"/>
      <c r="D65" s="150"/>
      <c r="E65" s="150"/>
      <c r="F65" s="150"/>
      <c r="G65" s="150"/>
    </row>
    <row r="66" spans="2:7" ht="12.75" customHeight="1" x14ac:dyDescent="0.2">
      <c r="B66" s="334" t="s">
        <v>384</v>
      </c>
      <c r="C66" s="334"/>
      <c r="D66" s="334"/>
      <c r="E66" s="334"/>
      <c r="F66" s="334"/>
      <c r="G66" s="334"/>
    </row>
    <row r="67" spans="2:7" ht="12.75" customHeight="1" x14ac:dyDescent="0.2">
      <c r="B67" s="334"/>
      <c r="C67" s="334"/>
      <c r="D67" s="334"/>
      <c r="E67" s="334"/>
      <c r="F67" s="334"/>
      <c r="G67" s="334"/>
    </row>
    <row r="68" spans="2:7" ht="12.75" customHeight="1" x14ac:dyDescent="0.2">
      <c r="B68" s="334"/>
      <c r="C68" s="334"/>
      <c r="D68" s="334"/>
      <c r="E68" s="334"/>
      <c r="F68" s="334"/>
      <c r="G68" s="334"/>
    </row>
    <row r="69" spans="2:7" ht="12.75" customHeight="1" x14ac:dyDescent="0.2">
      <c r="B69" s="334"/>
      <c r="C69" s="334"/>
      <c r="D69" s="334"/>
      <c r="E69" s="334"/>
      <c r="F69" s="334"/>
      <c r="G69" s="334"/>
    </row>
    <row r="70" spans="2:7" ht="12.75" customHeight="1" x14ac:dyDescent="0.2">
      <c r="B70" s="334"/>
      <c r="C70" s="334"/>
      <c r="D70" s="334"/>
      <c r="E70" s="334"/>
      <c r="F70" s="334"/>
      <c r="G70" s="334"/>
    </row>
    <row r="71" spans="2:7" ht="12.75" customHeight="1" x14ac:dyDescent="0.2">
      <c r="B71" s="334"/>
      <c r="C71" s="334"/>
      <c r="D71" s="334"/>
      <c r="E71" s="334"/>
      <c r="F71" s="334"/>
      <c r="G71" s="334"/>
    </row>
    <row r="72" spans="2:7" ht="12.75" customHeight="1" x14ac:dyDescent="0.2">
      <c r="B72" s="334"/>
      <c r="C72" s="334"/>
      <c r="D72" s="334"/>
      <c r="E72" s="334"/>
      <c r="F72" s="334"/>
      <c r="G72" s="334"/>
    </row>
    <row r="73" spans="2:7" ht="12.75" customHeight="1" x14ac:dyDescent="0.2">
      <c r="B73" s="334"/>
      <c r="C73" s="334"/>
      <c r="D73" s="334"/>
      <c r="E73" s="334"/>
      <c r="F73" s="334"/>
      <c r="G73" s="334"/>
    </row>
  </sheetData>
  <mergeCells count="4">
    <mergeCell ref="B29:G36"/>
    <mergeCell ref="B66:G73"/>
    <mergeCell ref="B4:G5"/>
    <mergeCell ref="B41:G42"/>
  </mergeCells>
  <pageMargins left="0.7" right="0.7" top="0.78740157499999996" bottom="0.78740157499999996"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B3:X70"/>
  <sheetViews>
    <sheetView showGridLines="0" zoomScaleNormal="100" workbookViewId="0"/>
  </sheetViews>
  <sheetFormatPr defaultColWidth="9.140625" defaultRowHeight="12.75" customHeight="1" x14ac:dyDescent="0.2"/>
  <cols>
    <col min="1" max="1" width="9.140625" style="17"/>
    <col min="2" max="2" width="9.140625" style="17" customWidth="1"/>
    <col min="3" max="8" width="9.140625" style="17"/>
    <col min="9" max="9" width="9.140625" style="108"/>
    <col min="10" max="10" width="9.140625" style="108" customWidth="1"/>
    <col min="11" max="11" width="9.140625" style="108"/>
    <col min="12" max="12" width="9.140625" style="108" customWidth="1"/>
    <col min="13" max="13" width="9.140625" style="108"/>
    <col min="14" max="14" width="9.140625" style="108" customWidth="1"/>
    <col min="15" max="15" width="9.140625" style="108"/>
    <col min="16" max="17" width="9.140625" style="108" customWidth="1"/>
    <col min="18" max="19" width="9.140625" style="108"/>
    <col min="20" max="20" width="9.140625" style="108" customWidth="1"/>
    <col min="21" max="21" width="9.140625" style="108"/>
    <col min="22" max="22" width="9.140625" style="108" customWidth="1"/>
    <col min="23" max="24" width="9.140625" style="108"/>
    <col min="25" max="16384" width="9.140625" style="17"/>
  </cols>
  <sheetData>
    <row r="3" spans="2:24" ht="12.75" customHeight="1" x14ac:dyDescent="0.2">
      <c r="B3" s="258" t="s">
        <v>361</v>
      </c>
      <c r="C3" s="40"/>
      <c r="D3" s="40"/>
      <c r="E3" s="131"/>
      <c r="F3" s="131"/>
      <c r="G3" s="131"/>
      <c r="J3" s="53"/>
      <c r="K3" s="53"/>
      <c r="L3" s="53"/>
      <c r="M3" s="53"/>
      <c r="N3" s="53" t="s">
        <v>102</v>
      </c>
      <c r="O3" s="53" t="s">
        <v>103</v>
      </c>
      <c r="P3" s="53" t="s">
        <v>104</v>
      </c>
      <c r="Q3" s="53" t="s">
        <v>105</v>
      </c>
      <c r="R3" s="53" t="s">
        <v>106</v>
      </c>
      <c r="S3" s="53" t="s">
        <v>107</v>
      </c>
      <c r="T3" s="53" t="s">
        <v>108</v>
      </c>
      <c r="U3" s="53" t="s">
        <v>129</v>
      </c>
      <c r="V3" s="53"/>
      <c r="W3" s="53"/>
    </row>
    <row r="4" spans="2:24" s="203" customFormat="1" ht="12.75" customHeight="1" x14ac:dyDescent="0.2">
      <c r="B4" s="49" t="s">
        <v>647</v>
      </c>
      <c r="C4" s="78"/>
      <c r="D4" s="78"/>
      <c r="E4" s="133"/>
      <c r="F4" s="133"/>
      <c r="G4" s="133"/>
      <c r="I4" s="1"/>
      <c r="J4" s="53"/>
      <c r="K4" s="53"/>
      <c r="L4" s="53"/>
      <c r="M4" s="53"/>
      <c r="N4" s="53" t="s">
        <v>112</v>
      </c>
      <c r="O4" s="53" t="s">
        <v>113</v>
      </c>
      <c r="P4" s="53" t="s">
        <v>114</v>
      </c>
      <c r="Q4" s="53" t="s">
        <v>115</v>
      </c>
      <c r="R4" s="53" t="s">
        <v>116</v>
      </c>
      <c r="S4" s="53" t="s">
        <v>117</v>
      </c>
      <c r="T4" s="53" t="s">
        <v>118</v>
      </c>
      <c r="U4" s="53" t="s">
        <v>130</v>
      </c>
      <c r="V4" s="53"/>
      <c r="W4" s="53"/>
      <c r="X4" s="1"/>
    </row>
    <row r="5" spans="2:24" s="203" customFormat="1" ht="12.75" customHeight="1" x14ac:dyDescent="0.2">
      <c r="B5" s="40" t="s">
        <v>605</v>
      </c>
      <c r="C5" s="78"/>
      <c r="D5" s="78"/>
      <c r="E5" s="133"/>
      <c r="F5" s="133"/>
      <c r="G5" s="133"/>
      <c r="H5" s="2"/>
      <c r="I5" s="1"/>
      <c r="J5" s="369" t="s">
        <v>131</v>
      </c>
      <c r="K5" s="57" t="s">
        <v>61</v>
      </c>
      <c r="L5" s="369" t="s">
        <v>5</v>
      </c>
      <c r="M5" s="57" t="s">
        <v>61</v>
      </c>
      <c r="N5" s="52"/>
      <c r="O5" s="52"/>
      <c r="P5" s="52"/>
      <c r="Q5" s="52"/>
      <c r="R5" s="52"/>
      <c r="S5" s="52"/>
      <c r="T5" s="52"/>
      <c r="U5" s="52"/>
      <c r="V5" s="55"/>
      <c r="W5" s="58"/>
      <c r="X5" s="1"/>
    </row>
    <row r="6" spans="2:24" s="203" customFormat="1" ht="12.75" customHeight="1" x14ac:dyDescent="0.2">
      <c r="B6" s="17"/>
      <c r="C6" s="17"/>
      <c r="D6" s="17"/>
      <c r="E6" s="2"/>
      <c r="F6" s="2"/>
      <c r="G6" s="2"/>
      <c r="H6" s="131"/>
      <c r="I6" s="1"/>
      <c r="J6" s="369"/>
      <c r="K6" s="57">
        <v>42735</v>
      </c>
      <c r="L6" s="369"/>
      <c r="M6" s="57">
        <v>42735</v>
      </c>
      <c r="N6" s="52">
        <v>1.44</v>
      </c>
      <c r="O6" s="52">
        <v>0.51</v>
      </c>
      <c r="P6" s="52">
        <v>0.82</v>
      </c>
      <c r="Q6" s="52">
        <v>1.08</v>
      </c>
      <c r="R6" s="52">
        <v>1.06</v>
      </c>
      <c r="S6" s="52">
        <v>1.56</v>
      </c>
      <c r="T6" s="52">
        <v>0.15</v>
      </c>
      <c r="U6" s="52">
        <v>30.89</v>
      </c>
      <c r="V6" s="52"/>
      <c r="W6" s="52"/>
      <c r="X6" s="52"/>
    </row>
    <row r="7" spans="2:24" s="203" customFormat="1" ht="12.75" customHeight="1" x14ac:dyDescent="0.2">
      <c r="B7" s="17"/>
      <c r="C7" s="17"/>
      <c r="D7" s="17"/>
      <c r="E7" s="2"/>
      <c r="F7" s="2"/>
      <c r="G7" s="2"/>
      <c r="H7" s="131"/>
      <c r="I7" s="1"/>
      <c r="J7" s="369"/>
      <c r="K7" s="57">
        <v>43100</v>
      </c>
      <c r="L7" s="369"/>
      <c r="M7" s="57">
        <v>43100</v>
      </c>
      <c r="N7" s="52">
        <v>1.27</v>
      </c>
      <c r="O7" s="52">
        <v>0.41</v>
      </c>
      <c r="P7" s="52">
        <v>0.86</v>
      </c>
      <c r="Q7" s="52">
        <v>0.8</v>
      </c>
      <c r="R7" s="52">
        <v>1.41</v>
      </c>
      <c r="S7" s="52">
        <v>1.52</v>
      </c>
      <c r="T7" s="52">
        <v>0.15</v>
      </c>
      <c r="U7" s="52">
        <v>31.22</v>
      </c>
      <c r="V7" s="52"/>
      <c r="W7" s="52"/>
      <c r="X7" s="1"/>
    </row>
    <row r="8" spans="2:24" s="203" customFormat="1" ht="12.75" customHeight="1" x14ac:dyDescent="0.2">
      <c r="B8" s="17"/>
      <c r="C8" s="17"/>
      <c r="D8" s="17"/>
      <c r="E8" s="2"/>
      <c r="F8" s="2"/>
      <c r="G8" s="2"/>
      <c r="H8" s="2"/>
      <c r="I8" s="1"/>
      <c r="J8" s="369"/>
      <c r="K8" s="57">
        <v>43465</v>
      </c>
      <c r="L8" s="369"/>
      <c r="M8" s="57">
        <v>43465</v>
      </c>
      <c r="N8" s="52">
        <v>1.21</v>
      </c>
      <c r="O8" s="52">
        <v>0.33</v>
      </c>
      <c r="P8" s="52">
        <v>0.75</v>
      </c>
      <c r="Q8" s="52">
        <v>0.71</v>
      </c>
      <c r="R8" s="52">
        <v>1.35</v>
      </c>
      <c r="S8" s="52">
        <v>1.45</v>
      </c>
      <c r="T8" s="52">
        <v>0.16</v>
      </c>
      <c r="U8" s="52">
        <v>29.22</v>
      </c>
      <c r="V8" s="55"/>
      <c r="W8" s="58"/>
      <c r="X8" s="1"/>
    </row>
    <row r="9" spans="2:24" s="203" customFormat="1" ht="12.75" customHeight="1" x14ac:dyDescent="0.2">
      <c r="B9" s="17"/>
      <c r="C9" s="17"/>
      <c r="D9" s="17"/>
      <c r="E9" s="2"/>
      <c r="F9" s="2"/>
      <c r="G9" s="2"/>
      <c r="H9" s="2"/>
      <c r="I9" s="1"/>
      <c r="J9" s="369"/>
      <c r="K9" s="57" t="s">
        <v>61</v>
      </c>
      <c r="L9" s="369"/>
      <c r="M9" s="57" t="s">
        <v>61</v>
      </c>
      <c r="N9" s="52"/>
      <c r="O9" s="52"/>
      <c r="P9" s="52"/>
      <c r="Q9" s="52"/>
      <c r="R9" s="52"/>
      <c r="S9" s="52"/>
      <c r="T9" s="52"/>
      <c r="U9" s="58"/>
      <c r="V9" s="55"/>
      <c r="W9" s="58"/>
      <c r="X9" s="1"/>
    </row>
    <row r="10" spans="2:24" s="203" customFormat="1" ht="12.75" customHeight="1" x14ac:dyDescent="0.2">
      <c r="B10" s="17"/>
      <c r="C10" s="17"/>
      <c r="D10" s="17"/>
      <c r="E10" s="2"/>
      <c r="F10" s="2"/>
      <c r="G10" s="2"/>
      <c r="H10" s="2"/>
      <c r="I10" s="1"/>
      <c r="J10" s="369" t="s">
        <v>121</v>
      </c>
      <c r="K10" s="57" t="s">
        <v>61</v>
      </c>
      <c r="L10" s="369" t="s">
        <v>122</v>
      </c>
      <c r="M10" s="57" t="s">
        <v>61</v>
      </c>
      <c r="N10" s="52"/>
      <c r="O10" s="52"/>
      <c r="P10" s="52"/>
      <c r="Q10" s="52"/>
      <c r="R10" s="52"/>
      <c r="S10" s="52"/>
      <c r="T10" s="52"/>
      <c r="U10" s="58"/>
      <c r="V10" s="52"/>
      <c r="W10" s="52"/>
      <c r="X10" s="1"/>
    </row>
    <row r="11" spans="2:24" s="203" customFormat="1" ht="12.75" customHeight="1" x14ac:dyDescent="0.2">
      <c r="B11" s="17"/>
      <c r="C11" s="17"/>
      <c r="D11" s="17"/>
      <c r="E11" s="2"/>
      <c r="F11" s="2"/>
      <c r="G11" s="2"/>
      <c r="H11" s="2"/>
      <c r="I11" s="1"/>
      <c r="J11" s="369"/>
      <c r="K11" s="57">
        <v>42735</v>
      </c>
      <c r="L11" s="369"/>
      <c r="M11" s="57">
        <v>42735</v>
      </c>
      <c r="N11" s="52">
        <v>0.28999999999999998</v>
      </c>
      <c r="O11" s="52">
        <v>0.43</v>
      </c>
      <c r="P11" s="52">
        <v>0.25</v>
      </c>
      <c r="Q11" s="52">
        <v>1.29</v>
      </c>
      <c r="R11" s="52">
        <v>0.28999999999999998</v>
      </c>
      <c r="S11" s="52">
        <v>5.17</v>
      </c>
      <c r="T11" s="52">
        <v>2.7</v>
      </c>
      <c r="U11" s="52">
        <v>42.13</v>
      </c>
      <c r="V11" s="52"/>
      <c r="W11" s="52"/>
      <c r="X11" s="1"/>
    </row>
    <row r="12" spans="2:24" s="203" customFormat="1" ht="12.75" customHeight="1" x14ac:dyDescent="0.2">
      <c r="B12" s="17"/>
      <c r="C12" s="17"/>
      <c r="D12" s="17"/>
      <c r="E12" s="2"/>
      <c r="F12" s="2"/>
      <c r="G12" s="2"/>
      <c r="H12" s="2"/>
      <c r="I12" s="1"/>
      <c r="J12" s="369"/>
      <c r="K12" s="57">
        <v>43100</v>
      </c>
      <c r="L12" s="369"/>
      <c r="M12" s="57">
        <v>43100</v>
      </c>
      <c r="N12" s="52">
        <v>0.18</v>
      </c>
      <c r="O12" s="52">
        <v>0.18</v>
      </c>
      <c r="P12" s="52">
        <v>0.35</v>
      </c>
      <c r="Q12" s="52">
        <v>1.4</v>
      </c>
      <c r="R12" s="52">
        <v>0.28999999999999998</v>
      </c>
      <c r="S12" s="52">
        <v>5.79</v>
      </c>
      <c r="T12" s="52">
        <v>2.39</v>
      </c>
      <c r="U12" s="52">
        <v>51.03</v>
      </c>
      <c r="V12" s="52"/>
      <c r="W12" s="52"/>
      <c r="X12" s="1"/>
    </row>
    <row r="13" spans="2:24" s="203" customFormat="1" ht="12.75" customHeight="1" x14ac:dyDescent="0.2">
      <c r="B13" s="17"/>
      <c r="C13" s="17"/>
      <c r="D13" s="17"/>
      <c r="E13" s="2"/>
      <c r="F13" s="2"/>
      <c r="G13" s="2"/>
      <c r="H13" s="2"/>
      <c r="I13" s="1"/>
      <c r="J13" s="369"/>
      <c r="K13" s="57">
        <v>43465</v>
      </c>
      <c r="L13" s="369"/>
      <c r="M13" s="57">
        <v>43465</v>
      </c>
      <c r="N13" s="52">
        <v>0.19</v>
      </c>
      <c r="O13" s="52">
        <v>0.12</v>
      </c>
      <c r="P13" s="52">
        <v>0.28999999999999998</v>
      </c>
      <c r="Q13" s="52">
        <v>1.2</v>
      </c>
      <c r="R13" s="52">
        <v>0.22</v>
      </c>
      <c r="S13" s="52">
        <v>5.61</v>
      </c>
      <c r="T13" s="52">
        <v>2.69</v>
      </c>
      <c r="U13" s="52">
        <v>52.32</v>
      </c>
      <c r="V13" s="55"/>
      <c r="W13" s="58"/>
      <c r="X13" s="1"/>
    </row>
    <row r="14" spans="2:24" s="203" customFormat="1" ht="12.75" customHeight="1" x14ac:dyDescent="0.2">
      <c r="B14" s="17"/>
      <c r="C14" s="17"/>
      <c r="D14" s="17"/>
      <c r="E14" s="2"/>
      <c r="F14" s="2"/>
      <c r="G14" s="2"/>
      <c r="H14" s="2"/>
      <c r="I14" s="1"/>
      <c r="J14" s="369"/>
      <c r="K14" s="57" t="s">
        <v>61</v>
      </c>
      <c r="L14" s="369"/>
      <c r="M14" s="57" t="s">
        <v>61</v>
      </c>
      <c r="N14" s="52"/>
      <c r="O14" s="52"/>
      <c r="P14" s="52"/>
      <c r="Q14" s="52"/>
      <c r="R14" s="52"/>
      <c r="S14" s="52"/>
      <c r="T14" s="52"/>
      <c r="U14" s="58"/>
      <c r="V14" s="55"/>
      <c r="W14" s="58"/>
      <c r="X14" s="1"/>
    </row>
    <row r="15" spans="2:24" s="203" customFormat="1" ht="12.75" customHeight="1" x14ac:dyDescent="0.2">
      <c r="B15" s="17"/>
      <c r="C15" s="17"/>
      <c r="D15" s="17"/>
      <c r="E15" s="2"/>
      <c r="F15" s="2"/>
      <c r="G15" s="2"/>
      <c r="H15" s="2"/>
      <c r="I15" s="1"/>
      <c r="J15" s="369" t="s">
        <v>123</v>
      </c>
      <c r="K15" s="57" t="s">
        <v>61</v>
      </c>
      <c r="L15" s="369" t="s">
        <v>3</v>
      </c>
      <c r="M15" s="57" t="s">
        <v>61</v>
      </c>
      <c r="N15" s="52"/>
      <c r="O15" s="52"/>
      <c r="P15" s="52"/>
      <c r="Q15" s="52"/>
      <c r="R15" s="52"/>
      <c r="S15" s="52"/>
      <c r="T15" s="52"/>
      <c r="U15" s="58"/>
      <c r="V15" s="52"/>
      <c r="W15" s="52"/>
      <c r="X15" s="1"/>
    </row>
    <row r="16" spans="2:24" s="203" customFormat="1" ht="12.75" customHeight="1" x14ac:dyDescent="0.2">
      <c r="B16" s="17"/>
      <c r="C16" s="17"/>
      <c r="D16" s="17"/>
      <c r="E16" s="2"/>
      <c r="F16" s="2"/>
      <c r="G16" s="2"/>
      <c r="H16" s="2"/>
      <c r="I16" s="1"/>
      <c r="J16" s="369"/>
      <c r="K16" s="57">
        <v>42735</v>
      </c>
      <c r="L16" s="369"/>
      <c r="M16" s="57">
        <v>42735</v>
      </c>
      <c r="N16" s="52">
        <v>2.93</v>
      </c>
      <c r="O16" s="52">
        <v>0.52</v>
      </c>
      <c r="P16" s="52">
        <v>0.32</v>
      </c>
      <c r="Q16" s="52">
        <v>1.21</v>
      </c>
      <c r="R16" s="52">
        <v>0.02</v>
      </c>
      <c r="S16" s="52">
        <v>0.13</v>
      </c>
      <c r="T16" s="52">
        <v>7.0000000000000007E-2</v>
      </c>
      <c r="U16" s="52">
        <v>20.98</v>
      </c>
      <c r="V16" s="52"/>
      <c r="W16" s="52"/>
      <c r="X16" s="1"/>
    </row>
    <row r="17" spans="2:24" s="203" customFormat="1" ht="12.75" customHeight="1" x14ac:dyDescent="0.2">
      <c r="B17" s="17"/>
      <c r="C17" s="17"/>
      <c r="D17" s="17"/>
      <c r="E17" s="2"/>
      <c r="F17" s="2"/>
      <c r="G17" s="2"/>
      <c r="H17" s="2"/>
      <c r="I17" s="1"/>
      <c r="J17" s="369"/>
      <c r="K17" s="57">
        <v>43100</v>
      </c>
      <c r="L17" s="369"/>
      <c r="M17" s="57">
        <v>43100</v>
      </c>
      <c r="N17" s="52">
        <v>2.52</v>
      </c>
      <c r="O17" s="52">
        <v>0.46</v>
      </c>
      <c r="P17" s="52">
        <v>0.24</v>
      </c>
      <c r="Q17" s="52">
        <v>1.01</v>
      </c>
      <c r="R17" s="52">
        <v>0.04</v>
      </c>
      <c r="S17" s="52">
        <v>0.19</v>
      </c>
      <c r="T17" s="52">
        <v>7.0000000000000007E-2</v>
      </c>
      <c r="U17" s="52">
        <v>20.14</v>
      </c>
      <c r="V17" s="52"/>
      <c r="W17" s="52"/>
      <c r="X17" s="1"/>
    </row>
    <row r="18" spans="2:24" s="203" customFormat="1" ht="12.75" customHeight="1" x14ac:dyDescent="0.2">
      <c r="B18" s="17"/>
      <c r="C18" s="17"/>
      <c r="D18" s="17"/>
      <c r="E18" s="2"/>
      <c r="F18" s="2"/>
      <c r="G18" s="2"/>
      <c r="H18" s="2"/>
      <c r="I18" s="1"/>
      <c r="J18" s="369"/>
      <c r="K18" s="57">
        <v>43465</v>
      </c>
      <c r="L18" s="369"/>
      <c r="M18" s="57">
        <v>43465</v>
      </c>
      <c r="N18" s="52">
        <v>2.46</v>
      </c>
      <c r="O18" s="52">
        <v>0.46</v>
      </c>
      <c r="P18" s="52">
        <v>0.21</v>
      </c>
      <c r="Q18" s="52">
        <v>0.74</v>
      </c>
      <c r="R18" s="52">
        <v>0.04</v>
      </c>
      <c r="S18" s="52">
        <v>0.36</v>
      </c>
      <c r="T18" s="52">
        <v>0.06</v>
      </c>
      <c r="U18" s="52">
        <v>20.309999999999999</v>
      </c>
      <c r="V18" s="55"/>
      <c r="W18" s="58"/>
      <c r="X18" s="1"/>
    </row>
    <row r="19" spans="2:24" s="203" customFormat="1" ht="12.75" customHeight="1" x14ac:dyDescent="0.2">
      <c r="B19" s="17"/>
      <c r="C19" s="17"/>
      <c r="D19" s="17"/>
      <c r="E19" s="2"/>
      <c r="F19" s="2"/>
      <c r="G19" s="2"/>
      <c r="H19" s="2"/>
      <c r="I19" s="1"/>
      <c r="J19" s="369"/>
      <c r="K19" s="57" t="s">
        <v>61</v>
      </c>
      <c r="L19" s="369"/>
      <c r="M19" s="57" t="s">
        <v>61</v>
      </c>
      <c r="N19" s="52"/>
      <c r="O19" s="52"/>
      <c r="P19" s="52"/>
      <c r="Q19" s="52"/>
      <c r="R19" s="52"/>
      <c r="S19" s="52"/>
      <c r="T19" s="52"/>
      <c r="U19" s="52"/>
      <c r="V19" s="55"/>
      <c r="W19" s="58"/>
      <c r="X19" s="1"/>
    </row>
    <row r="20" spans="2:24" s="203" customFormat="1" ht="12.75" customHeight="1" x14ac:dyDescent="0.2">
      <c r="B20" s="17"/>
      <c r="C20" s="17"/>
      <c r="D20" s="17"/>
      <c r="E20" s="2"/>
      <c r="F20" s="2"/>
      <c r="G20" s="2"/>
      <c r="H20" s="2"/>
      <c r="I20" s="1"/>
      <c r="J20" s="55"/>
      <c r="K20" s="58"/>
      <c r="L20" s="55"/>
      <c r="M20" s="57"/>
      <c r="N20" s="52"/>
      <c r="O20" s="52"/>
      <c r="P20" s="52"/>
      <c r="Q20" s="52"/>
      <c r="R20" s="52"/>
      <c r="S20" s="52"/>
      <c r="T20" s="52"/>
      <c r="U20" s="52"/>
      <c r="V20" s="52"/>
      <c r="W20" s="52"/>
      <c r="X20" s="1"/>
    </row>
    <row r="21" spans="2:24" s="203" customFormat="1" ht="12.75" customHeight="1" x14ac:dyDescent="0.2">
      <c r="B21" s="17"/>
      <c r="C21" s="17"/>
      <c r="D21" s="17"/>
      <c r="E21" s="2"/>
      <c r="F21" s="2"/>
      <c r="G21" s="2"/>
      <c r="H21" s="2"/>
      <c r="I21" s="1"/>
      <c r="J21" s="55"/>
      <c r="K21" s="58"/>
      <c r="L21" s="55"/>
      <c r="M21" s="57"/>
      <c r="N21" s="52"/>
      <c r="O21" s="52"/>
      <c r="P21" s="52"/>
      <c r="Q21" s="52"/>
      <c r="R21" s="52"/>
      <c r="S21" s="52"/>
      <c r="T21" s="52"/>
      <c r="U21" s="52"/>
      <c r="V21" s="52"/>
      <c r="W21" s="52"/>
      <c r="X21" s="1"/>
    </row>
    <row r="22" spans="2:24" s="203" customFormat="1" ht="12.75" customHeight="1" x14ac:dyDescent="0.2">
      <c r="B22" s="17"/>
      <c r="C22" s="17"/>
      <c r="D22" s="17"/>
      <c r="E22" s="2"/>
      <c r="F22" s="2"/>
      <c r="G22" s="2"/>
      <c r="H22" s="2"/>
      <c r="I22" s="1"/>
      <c r="J22" s="55"/>
      <c r="K22" s="58"/>
      <c r="L22" s="55"/>
      <c r="M22" s="57"/>
      <c r="N22" s="52"/>
      <c r="O22" s="52"/>
      <c r="P22" s="52"/>
      <c r="Q22" s="52"/>
      <c r="R22" s="52"/>
      <c r="S22" s="52"/>
      <c r="T22" s="52"/>
      <c r="U22" s="52"/>
      <c r="V22" s="52"/>
      <c r="W22" s="52"/>
      <c r="X22" s="1"/>
    </row>
    <row r="23" spans="2:24" s="203" customFormat="1" ht="12.75" customHeight="1" x14ac:dyDescent="0.2">
      <c r="H23" s="2"/>
      <c r="I23" s="1"/>
      <c r="J23" s="55"/>
      <c r="K23" s="58"/>
      <c r="L23" s="55"/>
      <c r="M23" s="57"/>
      <c r="N23" s="52"/>
      <c r="O23" s="52"/>
      <c r="P23" s="52"/>
      <c r="Q23" s="52"/>
      <c r="R23" s="52"/>
      <c r="S23" s="52"/>
      <c r="T23" s="52"/>
      <c r="U23" s="52"/>
      <c r="V23" s="52"/>
      <c r="W23" s="52"/>
      <c r="X23" s="1"/>
    </row>
    <row r="24" spans="2:24" s="203" customFormat="1" ht="12.75" customHeight="1" x14ac:dyDescent="0.2">
      <c r="C24" s="63"/>
      <c r="D24" s="63"/>
      <c r="E24" s="63"/>
      <c r="F24" s="63"/>
      <c r="G24" s="63"/>
      <c r="H24" s="133"/>
      <c r="I24" s="1"/>
      <c r="J24" s="55"/>
      <c r="K24" s="58"/>
      <c r="L24" s="55"/>
      <c r="M24" s="57"/>
      <c r="N24" s="52"/>
      <c r="O24" s="52"/>
      <c r="P24" s="52"/>
      <c r="Q24" s="52"/>
      <c r="R24" s="52"/>
      <c r="S24" s="52"/>
      <c r="T24" s="52"/>
      <c r="U24" s="52"/>
      <c r="V24" s="52"/>
      <c r="W24" s="52"/>
      <c r="X24" s="1"/>
    </row>
    <row r="25" spans="2:24" s="203" customFormat="1" ht="12.75" customHeight="1" x14ac:dyDescent="0.2">
      <c r="B25" s="78" t="s">
        <v>7</v>
      </c>
      <c r="I25" s="1"/>
      <c r="J25" s="55"/>
      <c r="K25" s="58"/>
      <c r="L25" s="55"/>
      <c r="M25" s="57"/>
      <c r="N25" s="52"/>
      <c r="O25" s="52"/>
      <c r="P25" s="52"/>
      <c r="Q25" s="52"/>
      <c r="R25" s="52"/>
      <c r="S25" s="52"/>
      <c r="T25" s="52"/>
      <c r="U25" s="52"/>
      <c r="V25" s="52"/>
      <c r="W25" s="52"/>
      <c r="X25" s="1"/>
    </row>
    <row r="26" spans="2:24" s="203" customFormat="1" ht="12.75" customHeight="1" x14ac:dyDescent="0.2">
      <c r="B26" s="367" t="s">
        <v>132</v>
      </c>
      <c r="C26" s="367"/>
      <c r="D26" s="367"/>
      <c r="E26" s="367"/>
      <c r="F26" s="367"/>
      <c r="G26" s="367"/>
      <c r="I26" s="1"/>
      <c r="J26" s="55"/>
      <c r="K26" s="58"/>
      <c r="L26" s="55"/>
      <c r="M26" s="58"/>
      <c r="N26" s="52"/>
      <c r="O26" s="52"/>
      <c r="P26" s="52"/>
      <c r="Q26" s="52"/>
      <c r="R26" s="52"/>
      <c r="S26" s="52"/>
      <c r="T26" s="52"/>
      <c r="U26" s="52"/>
      <c r="V26" s="52"/>
      <c r="W26" s="52"/>
      <c r="X26" s="1"/>
    </row>
    <row r="27" spans="2:24" s="203" customFormat="1" ht="12.75" customHeight="1" x14ac:dyDescent="0.2">
      <c r="B27" s="367"/>
      <c r="C27" s="367"/>
      <c r="D27" s="367"/>
      <c r="E27" s="367"/>
      <c r="F27" s="367"/>
      <c r="G27" s="367"/>
      <c r="I27" s="1"/>
      <c r="J27" s="55"/>
      <c r="K27" s="58"/>
      <c r="L27" s="55"/>
      <c r="M27" s="58"/>
      <c r="N27" s="52"/>
      <c r="O27" s="52"/>
      <c r="P27" s="52"/>
      <c r="Q27" s="52"/>
      <c r="R27" s="52"/>
      <c r="S27" s="52"/>
      <c r="T27" s="52"/>
      <c r="U27" s="52"/>
      <c r="V27" s="52"/>
      <c r="W27" s="52"/>
      <c r="X27" s="1"/>
    </row>
    <row r="28" spans="2:24" s="203" customFormat="1" ht="12.75" customHeight="1" x14ac:dyDescent="0.2">
      <c r="B28" s="367"/>
      <c r="C28" s="367"/>
      <c r="D28" s="367"/>
      <c r="E28" s="367"/>
      <c r="F28" s="367"/>
      <c r="G28" s="367"/>
      <c r="I28" s="1"/>
      <c r="J28" s="55"/>
      <c r="K28" s="58"/>
      <c r="L28" s="55"/>
      <c r="M28" s="58"/>
      <c r="N28" s="52"/>
      <c r="O28" s="52"/>
      <c r="P28" s="52"/>
      <c r="Q28" s="52"/>
      <c r="R28" s="52"/>
      <c r="S28" s="52"/>
      <c r="T28" s="52"/>
      <c r="U28" s="52"/>
      <c r="V28" s="52"/>
      <c r="W28" s="52"/>
      <c r="X28" s="1"/>
    </row>
    <row r="29" spans="2:24" s="203" customFormat="1" ht="12.75" customHeight="1" x14ac:dyDescent="0.2">
      <c r="B29" s="367"/>
      <c r="C29" s="367"/>
      <c r="D29" s="367"/>
      <c r="E29" s="367"/>
      <c r="F29" s="367"/>
      <c r="G29" s="367"/>
      <c r="I29" s="1"/>
      <c r="J29" s="1"/>
      <c r="K29" s="1"/>
      <c r="L29" s="1"/>
      <c r="M29" s="1"/>
      <c r="N29" s="52"/>
      <c r="O29" s="52"/>
      <c r="P29" s="52"/>
      <c r="Q29" s="52"/>
      <c r="R29" s="52"/>
      <c r="S29" s="52"/>
      <c r="T29" s="52"/>
      <c r="U29" s="52"/>
      <c r="V29" s="52"/>
      <c r="W29" s="52"/>
      <c r="X29" s="1"/>
    </row>
    <row r="30" spans="2:24" s="203" customFormat="1" ht="12.75" customHeight="1" x14ac:dyDescent="0.2">
      <c r="H30" s="63"/>
      <c r="I30" s="1"/>
      <c r="J30" s="1"/>
      <c r="K30" s="1"/>
      <c r="L30" s="1"/>
      <c r="M30" s="1"/>
      <c r="N30" s="52"/>
      <c r="O30" s="52"/>
      <c r="P30" s="52"/>
      <c r="Q30" s="52"/>
      <c r="R30" s="52"/>
      <c r="S30" s="52"/>
      <c r="T30" s="52"/>
      <c r="U30" s="52"/>
      <c r="V30" s="55"/>
      <c r="W30" s="58"/>
      <c r="X30" s="1"/>
    </row>
    <row r="31" spans="2:24" s="203" customFormat="1" ht="12.75" customHeight="1" x14ac:dyDescent="0.2">
      <c r="H31" s="63"/>
      <c r="I31" s="1"/>
      <c r="J31" s="108"/>
      <c r="K31" s="108"/>
      <c r="L31" s="108"/>
      <c r="M31" s="108"/>
      <c r="N31" s="52"/>
      <c r="O31" s="52"/>
      <c r="P31" s="52"/>
      <c r="Q31" s="52"/>
      <c r="R31" s="52"/>
      <c r="S31" s="52"/>
      <c r="T31" s="52"/>
      <c r="U31" s="52"/>
      <c r="V31" s="55"/>
      <c r="W31" s="58"/>
      <c r="X31" s="1"/>
    </row>
    <row r="32" spans="2:24" s="203" customFormat="1" ht="12.75" customHeight="1" x14ac:dyDescent="0.2">
      <c r="H32" s="63"/>
      <c r="I32" s="1"/>
      <c r="J32" s="108"/>
      <c r="K32" s="108"/>
      <c r="L32" s="108"/>
      <c r="M32" s="108"/>
      <c r="N32" s="52"/>
      <c r="O32" s="52"/>
      <c r="P32" s="52"/>
      <c r="Q32" s="52"/>
      <c r="R32" s="52"/>
      <c r="S32" s="52"/>
      <c r="T32" s="52"/>
      <c r="U32" s="52"/>
      <c r="V32" s="55"/>
      <c r="W32" s="58"/>
      <c r="X32" s="1"/>
    </row>
    <row r="33" spans="2:24" s="203" customFormat="1" ht="12.75" customHeight="1" x14ac:dyDescent="0.2">
      <c r="B33" s="258" t="s">
        <v>545</v>
      </c>
      <c r="C33" s="40"/>
      <c r="D33" s="40"/>
      <c r="E33" s="131"/>
      <c r="F33" s="131"/>
      <c r="G33" s="131"/>
      <c r="I33" s="1"/>
      <c r="J33" s="108"/>
      <c r="K33" s="108"/>
      <c r="L33" s="108"/>
      <c r="M33" s="108"/>
      <c r="N33" s="52"/>
      <c r="O33" s="52"/>
      <c r="P33" s="52"/>
      <c r="Q33" s="52"/>
      <c r="R33" s="52"/>
      <c r="S33" s="52"/>
      <c r="T33" s="52"/>
      <c r="U33" s="52"/>
      <c r="V33" s="1"/>
      <c r="W33" s="1"/>
      <c r="X33" s="1"/>
    </row>
    <row r="34" spans="2:24" s="203" customFormat="1" ht="12.75" customHeight="1" x14ac:dyDescent="0.2">
      <c r="B34" s="49" t="s">
        <v>546</v>
      </c>
      <c r="C34" s="78"/>
      <c r="D34" s="78"/>
      <c r="E34" s="133"/>
      <c r="F34" s="133"/>
      <c r="G34" s="133"/>
      <c r="I34" s="1"/>
      <c r="J34" s="108"/>
      <c r="K34" s="108"/>
      <c r="L34" s="108"/>
      <c r="M34" s="108"/>
      <c r="N34" s="52"/>
      <c r="O34" s="52"/>
      <c r="P34" s="52"/>
      <c r="Q34" s="52"/>
      <c r="R34" s="52"/>
      <c r="S34" s="52"/>
      <c r="T34" s="52"/>
      <c r="U34" s="52"/>
      <c r="V34" s="1"/>
      <c r="W34" s="1"/>
      <c r="X34" s="1"/>
    </row>
    <row r="35" spans="2:24" ht="12.75" customHeight="1" x14ac:dyDescent="0.2">
      <c r="B35" s="40" t="s">
        <v>606</v>
      </c>
      <c r="C35" s="78"/>
      <c r="D35" s="78"/>
      <c r="E35" s="133"/>
      <c r="F35" s="133"/>
      <c r="G35" s="133"/>
      <c r="N35" s="52"/>
      <c r="O35" s="52"/>
      <c r="P35" s="52"/>
      <c r="Q35" s="52"/>
      <c r="R35" s="52"/>
      <c r="S35" s="52"/>
      <c r="T35" s="52"/>
      <c r="U35" s="52"/>
    </row>
    <row r="36" spans="2:24" ht="12.75" customHeight="1" x14ac:dyDescent="0.2">
      <c r="E36" s="2"/>
      <c r="F36" s="2"/>
      <c r="G36" s="2"/>
    </row>
    <row r="37" spans="2:24" ht="12.75" customHeight="1" x14ac:dyDescent="0.2">
      <c r="E37" s="2"/>
      <c r="F37" s="2"/>
      <c r="G37" s="2"/>
    </row>
    <row r="38" spans="2:24" ht="12.75" customHeight="1" x14ac:dyDescent="0.2">
      <c r="E38" s="2"/>
      <c r="F38" s="2"/>
      <c r="G38" s="2"/>
    </row>
    <row r="39" spans="2:24" ht="12.75" customHeight="1" x14ac:dyDescent="0.2">
      <c r="E39" s="2"/>
      <c r="F39" s="2"/>
      <c r="G39" s="2"/>
    </row>
    <row r="40" spans="2:24" ht="12.75" customHeight="1" x14ac:dyDescent="0.2">
      <c r="E40" s="2"/>
      <c r="F40" s="2"/>
      <c r="G40" s="2"/>
    </row>
    <row r="41" spans="2:24" ht="12.75" customHeight="1" x14ac:dyDescent="0.2">
      <c r="E41" s="2"/>
      <c r="F41" s="2"/>
      <c r="G41" s="2"/>
    </row>
    <row r="42" spans="2:24" ht="12.75" customHeight="1" x14ac:dyDescent="0.2">
      <c r="E42" s="2"/>
      <c r="F42" s="2"/>
      <c r="G42" s="2"/>
    </row>
    <row r="43" spans="2:24" ht="12.75" customHeight="1" x14ac:dyDescent="0.2">
      <c r="E43" s="2"/>
      <c r="F43" s="2"/>
      <c r="G43" s="2"/>
    </row>
    <row r="44" spans="2:24" ht="12.75" customHeight="1" x14ac:dyDescent="0.2">
      <c r="E44" s="2"/>
      <c r="F44" s="2"/>
      <c r="G44" s="2"/>
    </row>
    <row r="45" spans="2:24" ht="12.75" customHeight="1" x14ac:dyDescent="0.2">
      <c r="E45" s="2"/>
      <c r="F45" s="2"/>
      <c r="G45" s="2"/>
      <c r="H45" s="203"/>
    </row>
    <row r="46" spans="2:24" ht="12.75" customHeight="1" x14ac:dyDescent="0.2">
      <c r="E46" s="2"/>
      <c r="F46" s="2"/>
      <c r="G46" s="2"/>
    </row>
    <row r="47" spans="2:24" ht="12.75" customHeight="1" x14ac:dyDescent="0.2">
      <c r="E47" s="2"/>
      <c r="F47" s="2"/>
      <c r="G47" s="2"/>
    </row>
    <row r="48" spans="2:24" ht="12.75" customHeight="1" x14ac:dyDescent="0.2">
      <c r="E48" s="2"/>
      <c r="F48" s="2"/>
      <c r="G48" s="2"/>
    </row>
    <row r="49" spans="2:8" ht="12.75" customHeight="1" x14ac:dyDescent="0.2">
      <c r="E49" s="2"/>
      <c r="F49" s="2"/>
      <c r="G49" s="2"/>
    </row>
    <row r="50" spans="2:8" ht="12.75" customHeight="1" x14ac:dyDescent="0.2">
      <c r="E50" s="2"/>
      <c r="F50" s="2"/>
      <c r="G50" s="2"/>
    </row>
    <row r="51" spans="2:8" ht="12.75" customHeight="1" x14ac:dyDescent="0.2">
      <c r="E51" s="2"/>
      <c r="F51" s="2"/>
      <c r="G51" s="2"/>
      <c r="H51" s="2"/>
    </row>
    <row r="52" spans="2:8" ht="12.75" customHeight="1" x14ac:dyDescent="0.2">
      <c r="E52" s="2"/>
      <c r="F52" s="2"/>
      <c r="G52" s="2"/>
      <c r="H52" s="2"/>
    </row>
    <row r="53" spans="2:8" ht="12.75" customHeight="1" x14ac:dyDescent="0.2">
      <c r="B53" s="203"/>
      <c r="C53" s="203"/>
      <c r="D53" s="203"/>
      <c r="E53" s="203"/>
      <c r="F53" s="203"/>
      <c r="G53" s="203"/>
      <c r="H53" s="2"/>
    </row>
    <row r="54" spans="2:8" ht="12.75" customHeight="1" x14ac:dyDescent="0.2">
      <c r="B54" s="203"/>
      <c r="C54" s="63"/>
      <c r="D54" s="63"/>
      <c r="E54" s="63"/>
      <c r="F54" s="63"/>
      <c r="G54" s="63"/>
      <c r="H54" s="2"/>
    </row>
    <row r="55" spans="2:8" ht="12.75" customHeight="1" x14ac:dyDescent="0.2">
      <c r="B55" s="78" t="s">
        <v>127</v>
      </c>
      <c r="C55" s="203"/>
      <c r="D55" s="203"/>
      <c r="E55" s="203"/>
      <c r="F55" s="203"/>
      <c r="G55" s="203"/>
      <c r="H55" s="2"/>
    </row>
    <row r="56" spans="2:8" ht="12.75" customHeight="1" x14ac:dyDescent="0.2">
      <c r="B56" s="367" t="s">
        <v>133</v>
      </c>
      <c r="C56" s="367"/>
      <c r="D56" s="367"/>
      <c r="E56" s="367"/>
      <c r="F56" s="367"/>
      <c r="G56" s="367"/>
      <c r="H56" s="2"/>
    </row>
    <row r="57" spans="2:8" ht="12.75" customHeight="1" x14ac:dyDescent="0.2">
      <c r="B57" s="367"/>
      <c r="C57" s="367"/>
      <c r="D57" s="367"/>
      <c r="E57" s="367"/>
      <c r="F57" s="367"/>
      <c r="G57" s="367"/>
      <c r="H57" s="2"/>
    </row>
    <row r="58" spans="2:8" ht="12.75" customHeight="1" x14ac:dyDescent="0.2">
      <c r="B58" s="367"/>
      <c r="C58" s="367"/>
      <c r="D58" s="367"/>
      <c r="E58" s="367"/>
      <c r="F58" s="367"/>
      <c r="G58" s="367"/>
      <c r="H58" s="2"/>
    </row>
    <row r="59" spans="2:8" ht="12.75" customHeight="1" x14ac:dyDescent="0.2">
      <c r="B59" s="165"/>
      <c r="C59" s="165"/>
      <c r="D59" s="165"/>
      <c r="E59" s="165"/>
      <c r="F59" s="165"/>
      <c r="G59" s="165"/>
      <c r="H59" s="2"/>
    </row>
    <row r="60" spans="2:8" ht="12.75" customHeight="1" x14ac:dyDescent="0.2">
      <c r="E60" s="2"/>
      <c r="F60" s="2"/>
      <c r="G60" s="2"/>
      <c r="H60" s="2"/>
    </row>
    <row r="61" spans="2:8" ht="12.75" customHeight="1" x14ac:dyDescent="0.2">
      <c r="E61" s="2"/>
      <c r="F61" s="2"/>
      <c r="G61" s="2"/>
      <c r="H61" s="2"/>
    </row>
    <row r="62" spans="2:8" ht="12.75" customHeight="1" x14ac:dyDescent="0.2">
      <c r="E62" s="2"/>
      <c r="F62" s="2"/>
      <c r="G62" s="2"/>
      <c r="H62" s="2"/>
    </row>
    <row r="63" spans="2:8" ht="12.75" customHeight="1" x14ac:dyDescent="0.2">
      <c r="E63" s="2"/>
      <c r="F63" s="2"/>
      <c r="G63" s="2"/>
      <c r="H63" s="2"/>
    </row>
    <row r="64" spans="2:8" ht="12.75" customHeight="1" x14ac:dyDescent="0.2">
      <c r="B64" s="203"/>
      <c r="C64" s="78"/>
      <c r="D64" s="78"/>
      <c r="E64" s="133"/>
      <c r="F64" s="133"/>
      <c r="G64" s="133"/>
      <c r="H64" s="127"/>
    </row>
    <row r="65" spans="2:8" ht="12.75" customHeight="1" x14ac:dyDescent="0.2">
      <c r="B65" s="78"/>
      <c r="C65" s="203"/>
      <c r="D65" s="203"/>
      <c r="E65" s="203"/>
      <c r="F65" s="203"/>
      <c r="G65" s="203"/>
      <c r="H65" s="2"/>
    </row>
    <row r="66" spans="2:8" ht="12.75" customHeight="1" x14ac:dyDescent="0.2">
      <c r="B66" s="63"/>
      <c r="C66" s="63"/>
      <c r="D66" s="63"/>
      <c r="E66" s="63"/>
      <c r="F66" s="63"/>
      <c r="G66" s="63"/>
      <c r="H66" s="133"/>
    </row>
    <row r="67" spans="2:8" ht="12.75" customHeight="1" x14ac:dyDescent="0.2">
      <c r="B67" s="63"/>
      <c r="C67" s="63"/>
      <c r="D67" s="63"/>
      <c r="E67" s="63"/>
      <c r="F67" s="63"/>
      <c r="G67" s="63"/>
      <c r="H67" s="203"/>
    </row>
    <row r="68" spans="2:8" ht="12.75" customHeight="1" x14ac:dyDescent="0.2">
      <c r="B68" s="63"/>
      <c r="C68" s="63"/>
      <c r="D68" s="63"/>
      <c r="E68" s="63"/>
      <c r="F68" s="63"/>
      <c r="G68" s="63"/>
      <c r="H68" s="63"/>
    </row>
    <row r="69" spans="2:8" ht="12.75" customHeight="1" x14ac:dyDescent="0.2">
      <c r="H69" s="63"/>
    </row>
    <row r="70" spans="2:8" ht="12.75" customHeight="1" x14ac:dyDescent="0.2">
      <c r="H70" s="63"/>
    </row>
  </sheetData>
  <mergeCells count="8">
    <mergeCell ref="B26:G29"/>
    <mergeCell ref="B56:G58"/>
    <mergeCell ref="J5:J9"/>
    <mergeCell ref="L5:L9"/>
    <mergeCell ref="J10:J14"/>
    <mergeCell ref="L10:L14"/>
    <mergeCell ref="J15:J19"/>
    <mergeCell ref="L15:L19"/>
  </mergeCell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B3:Z92"/>
  <sheetViews>
    <sheetView showGridLines="0" zoomScaleNormal="100" workbookViewId="0"/>
  </sheetViews>
  <sheetFormatPr defaultColWidth="9.140625" defaultRowHeight="12.75" customHeight="1" x14ac:dyDescent="0.2"/>
  <cols>
    <col min="1" max="1" width="9.140625" style="17"/>
    <col min="2" max="2" width="9.140625" style="17" customWidth="1"/>
    <col min="3" max="8" width="9.140625" style="17"/>
    <col min="9" max="9" width="9.140625" style="108"/>
    <col min="10" max="10" width="9.140625" style="108" customWidth="1"/>
    <col min="11" max="12" width="9.140625" style="108"/>
    <col min="13" max="13" width="9.140625" style="108" customWidth="1"/>
    <col min="14" max="15" width="9.140625" style="108"/>
    <col min="16" max="16" width="9.140625" style="108" customWidth="1"/>
    <col min="17" max="17" width="9.140625" style="108"/>
    <col min="18" max="19" width="9.140625" style="108" customWidth="1"/>
    <col min="20" max="21" width="9.140625" style="108"/>
    <col min="22" max="22" width="9.140625" style="108" customWidth="1"/>
    <col min="23" max="23" width="9.140625" style="108"/>
    <col min="24" max="24" width="9.140625" style="108" customWidth="1"/>
    <col min="25" max="16384" width="9.140625" style="17"/>
  </cols>
  <sheetData>
    <row r="3" spans="2:26" ht="12.75" customHeight="1" x14ac:dyDescent="0.2">
      <c r="B3" s="258" t="s">
        <v>362</v>
      </c>
      <c r="C3" s="40"/>
      <c r="D3" s="40"/>
      <c r="E3" s="131"/>
      <c r="F3" s="131"/>
      <c r="G3" s="131"/>
      <c r="J3" s="53"/>
      <c r="K3" s="53"/>
      <c r="L3" s="53"/>
      <c r="M3" s="53"/>
      <c r="N3" s="53"/>
      <c r="O3" s="53"/>
      <c r="P3" s="129" t="s">
        <v>551</v>
      </c>
      <c r="Q3" s="129" t="s">
        <v>552</v>
      </c>
      <c r="R3" s="129" t="s">
        <v>553</v>
      </c>
      <c r="S3" s="129" t="s">
        <v>554</v>
      </c>
      <c r="T3" s="261" t="s">
        <v>555</v>
      </c>
      <c r="U3" s="41"/>
      <c r="V3" s="41"/>
      <c r="W3" s="41"/>
      <c r="X3" s="53"/>
      <c r="Y3" s="53"/>
    </row>
    <row r="4" spans="2:26" s="203" customFormat="1" ht="12.75" customHeight="1" x14ac:dyDescent="0.2">
      <c r="B4" s="42" t="s">
        <v>139</v>
      </c>
      <c r="C4" s="42"/>
      <c r="D4" s="42"/>
      <c r="E4" s="42"/>
      <c r="F4" s="42"/>
      <c r="G4" s="42"/>
      <c r="I4" s="1"/>
      <c r="J4" s="53"/>
      <c r="K4" s="53"/>
      <c r="L4" s="53"/>
      <c r="M4" s="53"/>
      <c r="N4" s="53"/>
      <c r="O4" s="53"/>
      <c r="P4" s="129" t="s">
        <v>134</v>
      </c>
      <c r="Q4" s="129" t="s">
        <v>135</v>
      </c>
      <c r="R4" s="129" t="s">
        <v>136</v>
      </c>
      <c r="S4" s="129" t="s">
        <v>137</v>
      </c>
      <c r="T4" s="53" t="s">
        <v>138</v>
      </c>
      <c r="U4" s="53"/>
      <c r="V4" s="53"/>
      <c r="W4" s="53"/>
      <c r="X4" s="53"/>
      <c r="Y4" s="53"/>
    </row>
    <row r="5" spans="2:26" s="203" customFormat="1" ht="12.75" customHeight="1" x14ac:dyDescent="0.2">
      <c r="B5" s="40" t="s">
        <v>140</v>
      </c>
      <c r="C5" s="43"/>
      <c r="D5" s="43"/>
      <c r="E5" s="43"/>
      <c r="F5" s="43"/>
      <c r="G5" s="43"/>
      <c r="I5" s="1"/>
      <c r="J5" s="370" t="s">
        <v>121</v>
      </c>
      <c r="K5" s="371">
        <v>2015</v>
      </c>
      <c r="L5" s="166" t="s">
        <v>61</v>
      </c>
      <c r="M5" s="370" t="s">
        <v>4</v>
      </c>
      <c r="N5" s="371">
        <v>2015</v>
      </c>
      <c r="O5" s="166" t="s">
        <v>61</v>
      </c>
      <c r="P5" s="44">
        <v>9.139874976025105</v>
      </c>
      <c r="Q5" s="44">
        <v>-5.1948471483369252</v>
      </c>
      <c r="R5" s="44">
        <v>1.366762113194842</v>
      </c>
      <c r="S5" s="44">
        <v>5.3117899408830231</v>
      </c>
      <c r="T5" s="44">
        <v>3.9450278276881798</v>
      </c>
      <c r="U5" s="53"/>
      <c r="V5" s="53"/>
      <c r="W5" s="53"/>
      <c r="X5" s="53"/>
      <c r="Y5" s="53"/>
    </row>
    <row r="6" spans="2:26" s="203" customFormat="1" ht="12.75" customHeight="1" x14ac:dyDescent="0.2">
      <c r="C6" s="78"/>
      <c r="D6" s="78"/>
      <c r="E6" s="133"/>
      <c r="F6" s="133"/>
      <c r="G6" s="133"/>
      <c r="H6" s="2"/>
      <c r="I6" s="1"/>
      <c r="J6" s="370"/>
      <c r="K6" s="371"/>
      <c r="L6" s="166" t="s">
        <v>61</v>
      </c>
      <c r="M6" s="370"/>
      <c r="N6" s="371"/>
      <c r="O6" s="166" t="s">
        <v>61</v>
      </c>
      <c r="P6" s="44">
        <v>8.6782826490759852</v>
      </c>
      <c r="Q6" s="44">
        <v>-4.736551768762677</v>
      </c>
      <c r="R6" s="44">
        <v>0.56070002687650011</v>
      </c>
      <c r="S6" s="44">
        <v>4.5024309071898099</v>
      </c>
      <c r="T6" s="44">
        <v>3.9417308803133082</v>
      </c>
      <c r="U6" s="53"/>
      <c r="V6" s="52"/>
      <c r="W6" s="52"/>
      <c r="X6" s="55"/>
      <c r="Y6" s="58"/>
    </row>
    <row r="7" spans="2:26" s="203" customFormat="1" ht="12.75" customHeight="1" x14ac:dyDescent="0.2">
      <c r="B7" s="17"/>
      <c r="C7" s="17"/>
      <c r="D7" s="17"/>
      <c r="E7" s="2"/>
      <c r="F7" s="2"/>
      <c r="G7" s="2"/>
      <c r="H7" s="131"/>
      <c r="I7" s="1"/>
      <c r="J7" s="370"/>
      <c r="K7" s="371"/>
      <c r="L7" s="166" t="s">
        <v>61</v>
      </c>
      <c r="M7" s="370"/>
      <c r="N7" s="371"/>
      <c r="O7" s="166" t="s">
        <v>61</v>
      </c>
      <c r="P7" s="44">
        <v>6.3136030041381241</v>
      </c>
      <c r="Q7" s="44">
        <v>-3.7749904738812026</v>
      </c>
      <c r="R7" s="44">
        <v>-1.9794524673082921</v>
      </c>
      <c r="S7" s="44">
        <v>0.5591600629486293</v>
      </c>
      <c r="T7" s="44">
        <v>2.5386125302569216</v>
      </c>
      <c r="U7" s="53"/>
      <c r="V7" s="52"/>
      <c r="W7" s="52"/>
      <c r="X7" s="52"/>
      <c r="Y7" s="52"/>
      <c r="Z7" s="52"/>
    </row>
    <row r="8" spans="2:26" s="203" customFormat="1" ht="12.75" customHeight="1" x14ac:dyDescent="0.2">
      <c r="B8" s="17"/>
      <c r="C8" s="17"/>
      <c r="D8" s="17"/>
      <c r="E8" s="2"/>
      <c r="F8" s="2"/>
      <c r="G8" s="2"/>
      <c r="H8" s="131"/>
      <c r="I8" s="1"/>
      <c r="J8" s="370"/>
      <c r="K8" s="371"/>
      <c r="L8" s="166" t="s">
        <v>61</v>
      </c>
      <c r="M8" s="370"/>
      <c r="N8" s="371"/>
      <c r="O8" s="166" t="s">
        <v>61</v>
      </c>
      <c r="P8" s="44">
        <v>7.5586885333331102</v>
      </c>
      <c r="Q8" s="44">
        <v>-4.3053074447899506</v>
      </c>
      <c r="R8" s="44">
        <v>0.83690224323854068</v>
      </c>
      <c r="S8" s="44">
        <v>4.0902833317817002</v>
      </c>
      <c r="T8" s="44">
        <v>3.2533810885431595</v>
      </c>
      <c r="U8" s="53"/>
      <c r="V8" s="52"/>
      <c r="W8" s="52"/>
      <c r="X8" s="52"/>
      <c r="Y8" s="52"/>
    </row>
    <row r="9" spans="2:26" s="203" customFormat="1" ht="12.75" customHeight="1" x14ac:dyDescent="0.2">
      <c r="B9" s="17"/>
      <c r="C9" s="17"/>
      <c r="D9" s="17"/>
      <c r="E9" s="2"/>
      <c r="F9" s="2"/>
      <c r="G9" s="2"/>
      <c r="H9" s="2"/>
      <c r="I9" s="1"/>
      <c r="J9" s="370"/>
      <c r="K9" s="371">
        <v>2016</v>
      </c>
      <c r="L9" s="166" t="s">
        <v>61</v>
      </c>
      <c r="M9" s="370"/>
      <c r="N9" s="371">
        <v>2016</v>
      </c>
      <c r="O9" s="166" t="s">
        <v>61</v>
      </c>
      <c r="P9" s="44">
        <v>5.7920271945229276</v>
      </c>
      <c r="Q9" s="44">
        <v>-3.8827545410932709</v>
      </c>
      <c r="R9" s="44">
        <v>0.70762630361514534</v>
      </c>
      <c r="S9" s="44">
        <v>2.6168989570448016</v>
      </c>
      <c r="T9" s="44">
        <v>1.9092726534296567</v>
      </c>
      <c r="U9" s="53"/>
      <c r="V9" s="52"/>
      <c r="W9" s="52"/>
      <c r="X9" s="55"/>
      <c r="Y9" s="58"/>
    </row>
    <row r="10" spans="2:26" s="203" customFormat="1" ht="12.75" customHeight="1" x14ac:dyDescent="0.2">
      <c r="B10" s="17"/>
      <c r="C10" s="17"/>
      <c r="D10" s="17"/>
      <c r="E10" s="2"/>
      <c r="F10" s="2"/>
      <c r="G10" s="2"/>
      <c r="H10" s="2"/>
      <c r="I10" s="1"/>
      <c r="J10" s="370"/>
      <c r="K10" s="371"/>
      <c r="L10" s="166" t="s">
        <v>61</v>
      </c>
      <c r="M10" s="370"/>
      <c r="N10" s="371"/>
      <c r="O10" s="166" t="s">
        <v>61</v>
      </c>
      <c r="P10" s="44">
        <v>6.1846654697616614</v>
      </c>
      <c r="Q10" s="44">
        <v>-4.4514778081974393</v>
      </c>
      <c r="R10" s="44">
        <v>2.2428160037154967</v>
      </c>
      <c r="S10" s="44">
        <v>3.9760036652797184</v>
      </c>
      <c r="T10" s="44">
        <v>1.7331876615642221</v>
      </c>
      <c r="U10" s="53"/>
      <c r="V10" s="52"/>
      <c r="W10" s="58"/>
      <c r="X10" s="55"/>
      <c r="Y10" s="58"/>
    </row>
    <row r="11" spans="2:26" s="203" customFormat="1" ht="12.75" customHeight="1" x14ac:dyDescent="0.2">
      <c r="B11" s="17"/>
      <c r="C11" s="17"/>
      <c r="D11" s="17"/>
      <c r="E11" s="2"/>
      <c r="F11" s="2"/>
      <c r="G11" s="2"/>
      <c r="H11" s="2"/>
      <c r="I11" s="1"/>
      <c r="J11" s="370"/>
      <c r="K11" s="371"/>
      <c r="L11" s="166" t="s">
        <v>61</v>
      </c>
      <c r="M11" s="370"/>
      <c r="N11" s="371"/>
      <c r="O11" s="166" t="s">
        <v>61</v>
      </c>
      <c r="P11" s="44">
        <v>6.5643064647639218</v>
      </c>
      <c r="Q11" s="44">
        <v>-4.2953358598122007</v>
      </c>
      <c r="R11" s="44">
        <v>3.1804759935588915</v>
      </c>
      <c r="S11" s="44">
        <v>5.4494465985106126</v>
      </c>
      <c r="T11" s="44">
        <v>2.2689706049517211</v>
      </c>
      <c r="U11" s="53"/>
      <c r="V11" s="52"/>
      <c r="W11" s="58"/>
      <c r="X11" s="52"/>
      <c r="Y11" s="52"/>
    </row>
    <row r="12" spans="2:26" s="203" customFormat="1" ht="12.75" customHeight="1" x14ac:dyDescent="0.2">
      <c r="B12" s="17"/>
      <c r="C12" s="17"/>
      <c r="D12" s="17"/>
      <c r="E12" s="2"/>
      <c r="F12" s="2"/>
      <c r="G12" s="2"/>
      <c r="H12" s="2"/>
      <c r="I12" s="1"/>
      <c r="J12" s="370"/>
      <c r="K12" s="371"/>
      <c r="L12" s="166" t="s">
        <v>61</v>
      </c>
      <c r="M12" s="370"/>
      <c r="N12" s="371"/>
      <c r="O12" s="166" t="s">
        <v>61</v>
      </c>
      <c r="P12" s="44">
        <v>7.1655048205435179</v>
      </c>
      <c r="Q12" s="44">
        <v>-4.265650141109405</v>
      </c>
      <c r="R12" s="44">
        <v>2.3719081751708329</v>
      </c>
      <c r="S12" s="44">
        <v>5.2717628546049466</v>
      </c>
      <c r="T12" s="44">
        <v>2.8998546794341129</v>
      </c>
      <c r="U12" s="53"/>
      <c r="V12" s="52"/>
      <c r="W12" s="52"/>
      <c r="X12" s="52"/>
      <c r="Y12" s="52"/>
    </row>
    <row r="13" spans="2:26" s="203" customFormat="1" ht="12.75" customHeight="1" x14ac:dyDescent="0.2">
      <c r="B13" s="17"/>
      <c r="C13" s="17"/>
      <c r="D13" s="17"/>
      <c r="E13" s="2"/>
      <c r="F13" s="2"/>
      <c r="G13" s="2"/>
      <c r="H13" s="2"/>
      <c r="I13" s="1"/>
      <c r="J13" s="370"/>
      <c r="K13" s="371">
        <v>2017</v>
      </c>
      <c r="L13" s="166" t="s">
        <v>61</v>
      </c>
      <c r="M13" s="370"/>
      <c r="N13" s="371">
        <v>2017</v>
      </c>
      <c r="O13" s="166" t="s">
        <v>61</v>
      </c>
      <c r="P13" s="44">
        <v>6.6967682400174491</v>
      </c>
      <c r="Q13" s="44">
        <v>-4.1975080814783441</v>
      </c>
      <c r="R13" s="44">
        <v>3.9139268144349266</v>
      </c>
      <c r="S13" s="44">
        <v>6.4131869729740316</v>
      </c>
      <c r="T13" s="44">
        <v>2.499260158539105</v>
      </c>
      <c r="U13" s="53"/>
      <c r="V13" s="52"/>
      <c r="W13" s="52"/>
      <c r="X13" s="52"/>
      <c r="Y13" s="52"/>
    </row>
    <row r="14" spans="2:26" s="203" customFormat="1" ht="12.75" customHeight="1" x14ac:dyDescent="0.2">
      <c r="B14" s="17"/>
      <c r="C14" s="17"/>
      <c r="D14" s="17"/>
      <c r="E14" s="2"/>
      <c r="F14" s="2"/>
      <c r="G14" s="2"/>
      <c r="H14" s="2"/>
      <c r="I14" s="1"/>
      <c r="J14" s="370"/>
      <c r="K14" s="371"/>
      <c r="L14" s="166" t="s">
        <v>61</v>
      </c>
      <c r="M14" s="370"/>
      <c r="N14" s="371"/>
      <c r="O14" s="166" t="s">
        <v>61</v>
      </c>
      <c r="P14" s="44">
        <v>6.9055934506947514</v>
      </c>
      <c r="Q14" s="44">
        <v>-4.5137466031127786</v>
      </c>
      <c r="R14" s="44">
        <v>-0.48918880093483597</v>
      </c>
      <c r="S14" s="44">
        <v>1.9026580466471372</v>
      </c>
      <c r="T14" s="44">
        <v>2.3918468475819727</v>
      </c>
      <c r="U14" s="53"/>
      <c r="V14" s="52"/>
      <c r="W14" s="52"/>
      <c r="X14" s="55"/>
      <c r="Y14" s="58"/>
    </row>
    <row r="15" spans="2:26" s="203" customFormat="1" ht="12.75" customHeight="1" x14ac:dyDescent="0.2">
      <c r="B15" s="17"/>
      <c r="C15" s="17"/>
      <c r="D15" s="17"/>
      <c r="E15" s="2"/>
      <c r="F15" s="2"/>
      <c r="G15" s="2"/>
      <c r="H15" s="2"/>
      <c r="I15" s="1"/>
      <c r="J15" s="370"/>
      <c r="K15" s="371"/>
      <c r="L15" s="166" t="s">
        <v>61</v>
      </c>
      <c r="M15" s="370"/>
      <c r="N15" s="371"/>
      <c r="O15" s="166" t="s">
        <v>61</v>
      </c>
      <c r="P15" s="44">
        <v>6.2102199199524044</v>
      </c>
      <c r="Q15" s="44">
        <v>-4.4620528948178517</v>
      </c>
      <c r="R15" s="44">
        <v>3.0495345176913551</v>
      </c>
      <c r="S15" s="44">
        <v>4.7977015428259069</v>
      </c>
      <c r="T15" s="44">
        <v>1.7481670251345527</v>
      </c>
      <c r="U15" s="53"/>
      <c r="V15" s="52"/>
      <c r="W15" s="58"/>
      <c r="X15" s="55"/>
      <c r="Y15" s="58"/>
    </row>
    <row r="16" spans="2:26" s="203" customFormat="1" ht="12.75" customHeight="1" x14ac:dyDescent="0.2">
      <c r="B16" s="17"/>
      <c r="C16" s="17"/>
      <c r="D16" s="17"/>
      <c r="E16" s="2"/>
      <c r="F16" s="2"/>
      <c r="G16" s="2"/>
      <c r="H16" s="2"/>
      <c r="I16" s="1"/>
      <c r="J16" s="370"/>
      <c r="K16" s="371"/>
      <c r="L16" s="166" t="s">
        <v>61</v>
      </c>
      <c r="M16" s="370"/>
      <c r="N16" s="371"/>
      <c r="O16" s="166" t="s">
        <v>61</v>
      </c>
      <c r="P16" s="44">
        <v>8.6951292788838828</v>
      </c>
      <c r="Q16" s="44">
        <v>-6.0805405736065739</v>
      </c>
      <c r="R16" s="44">
        <v>1.5666566237312167</v>
      </c>
      <c r="S16" s="44">
        <v>4.1812453290085259</v>
      </c>
      <c r="T16" s="44">
        <v>2.6145887052773089</v>
      </c>
      <c r="U16" s="53"/>
      <c r="V16" s="52"/>
      <c r="W16" s="58"/>
      <c r="X16" s="52"/>
      <c r="Y16" s="52"/>
    </row>
    <row r="17" spans="2:25" s="203" customFormat="1" ht="12.75" customHeight="1" x14ac:dyDescent="0.2">
      <c r="B17" s="17"/>
      <c r="C17" s="17"/>
      <c r="D17" s="17"/>
      <c r="E17" s="2"/>
      <c r="F17" s="2"/>
      <c r="G17" s="2"/>
      <c r="H17" s="2"/>
      <c r="I17" s="1"/>
      <c r="J17" s="370"/>
      <c r="K17" s="371">
        <v>2018</v>
      </c>
      <c r="L17" s="166" t="s">
        <v>61</v>
      </c>
      <c r="M17" s="370"/>
      <c r="N17" s="371">
        <v>2018</v>
      </c>
      <c r="O17" s="166" t="s">
        <v>61</v>
      </c>
      <c r="P17" s="44">
        <v>6.2015863581201609</v>
      </c>
      <c r="Q17" s="44">
        <v>-4.5809307820487248</v>
      </c>
      <c r="R17" s="44">
        <v>0.29453833141100028</v>
      </c>
      <c r="S17" s="44">
        <v>1.9151939074824362</v>
      </c>
      <c r="T17" s="44">
        <v>1.6206555760714361</v>
      </c>
      <c r="U17" s="53"/>
      <c r="V17" s="52"/>
      <c r="W17" s="52"/>
      <c r="X17" s="52"/>
      <c r="Y17" s="52"/>
    </row>
    <row r="18" spans="2:25" s="203" customFormat="1" ht="12.75" customHeight="1" x14ac:dyDescent="0.2">
      <c r="B18" s="17"/>
      <c r="C18" s="17"/>
      <c r="D18" s="17"/>
      <c r="E18" s="2"/>
      <c r="F18" s="2"/>
      <c r="G18" s="2"/>
      <c r="H18" s="2"/>
      <c r="I18" s="1"/>
      <c r="J18" s="370"/>
      <c r="K18" s="371"/>
      <c r="L18" s="166" t="s">
        <v>61</v>
      </c>
      <c r="M18" s="370"/>
      <c r="N18" s="371"/>
      <c r="O18" s="166" t="s">
        <v>61</v>
      </c>
      <c r="P18" s="44">
        <v>5.5444911571075925</v>
      </c>
      <c r="Q18" s="44">
        <v>-4.6352450646261838</v>
      </c>
      <c r="R18" s="44">
        <v>2.5670876490671901</v>
      </c>
      <c r="S18" s="44">
        <v>3.4763337415485984</v>
      </c>
      <c r="T18" s="44">
        <v>0.90924609248140875</v>
      </c>
      <c r="U18" s="53"/>
      <c r="V18" s="52"/>
      <c r="W18" s="52"/>
      <c r="X18" s="52"/>
      <c r="Y18" s="52"/>
    </row>
    <row r="19" spans="2:25" s="203" customFormat="1" ht="12.75" customHeight="1" x14ac:dyDescent="0.2">
      <c r="B19" s="17"/>
      <c r="C19" s="17"/>
      <c r="D19" s="17"/>
      <c r="E19" s="2"/>
      <c r="F19" s="2"/>
      <c r="G19" s="2"/>
      <c r="H19" s="2"/>
      <c r="I19" s="1"/>
      <c r="J19" s="370"/>
      <c r="K19" s="371"/>
      <c r="L19" s="166" t="s">
        <v>61</v>
      </c>
      <c r="M19" s="370"/>
      <c r="N19" s="371"/>
      <c r="O19" s="166" t="s">
        <v>61</v>
      </c>
      <c r="P19" s="44">
        <v>4.940802941227691</v>
      </c>
      <c r="Q19" s="44">
        <v>-3.700451154112367</v>
      </c>
      <c r="R19" s="44">
        <v>0.64577351655145998</v>
      </c>
      <c r="S19" s="44">
        <v>1.886125303666784</v>
      </c>
      <c r="T19" s="44">
        <v>1.240351787115324</v>
      </c>
      <c r="U19" s="53"/>
      <c r="V19" s="52"/>
      <c r="W19" s="52"/>
      <c r="X19" s="55"/>
      <c r="Y19" s="58"/>
    </row>
    <row r="20" spans="2:25" s="203" customFormat="1" ht="12.75" customHeight="1" x14ac:dyDescent="0.2">
      <c r="B20" s="17"/>
      <c r="C20" s="17"/>
      <c r="D20" s="17"/>
      <c r="E20" s="2"/>
      <c r="F20" s="2"/>
      <c r="G20" s="2"/>
      <c r="H20" s="2"/>
      <c r="I20" s="1"/>
      <c r="J20" s="370"/>
      <c r="K20" s="371"/>
      <c r="L20" s="166" t="s">
        <v>61</v>
      </c>
      <c r="M20" s="370"/>
      <c r="N20" s="371"/>
      <c r="O20" s="166" t="s">
        <v>61</v>
      </c>
      <c r="P20" s="44">
        <v>5.6609504307355101</v>
      </c>
      <c r="Q20" s="44">
        <v>-4.853814641288368</v>
      </c>
      <c r="R20" s="44">
        <v>-2.2189436298710135</v>
      </c>
      <c r="S20" s="44">
        <v>-1.4118078404238708</v>
      </c>
      <c r="T20" s="44">
        <v>0.80713578944714204</v>
      </c>
      <c r="U20" s="53"/>
      <c r="V20" s="52"/>
      <c r="W20" s="52"/>
      <c r="X20" s="55"/>
      <c r="Y20" s="58"/>
    </row>
    <row r="21" spans="2:25" s="203" customFormat="1" ht="12.75" customHeight="1" x14ac:dyDescent="0.2">
      <c r="B21" s="17"/>
      <c r="C21" s="17"/>
      <c r="D21" s="17"/>
      <c r="E21" s="2"/>
      <c r="F21" s="2"/>
      <c r="G21" s="2"/>
      <c r="H21" s="2"/>
      <c r="I21" s="1"/>
      <c r="J21" s="53" t="s">
        <v>61</v>
      </c>
      <c r="K21" s="45" t="s">
        <v>61</v>
      </c>
      <c r="L21" s="166" t="s">
        <v>61</v>
      </c>
      <c r="M21" s="53" t="s">
        <v>141</v>
      </c>
      <c r="N21" s="45" t="s">
        <v>141</v>
      </c>
      <c r="O21" s="166" t="s">
        <v>61</v>
      </c>
      <c r="P21" s="53" t="s">
        <v>61</v>
      </c>
      <c r="Q21" s="53" t="s">
        <v>61</v>
      </c>
      <c r="R21" s="53" t="s">
        <v>61</v>
      </c>
      <c r="S21" s="53"/>
      <c r="T21" s="53"/>
      <c r="U21" s="53"/>
      <c r="V21" s="52"/>
      <c r="W21" s="52"/>
      <c r="X21" s="52"/>
      <c r="Y21" s="52"/>
    </row>
    <row r="22" spans="2:25" s="203" customFormat="1" ht="12.75" customHeight="1" x14ac:dyDescent="0.2">
      <c r="B22" s="17"/>
      <c r="C22" s="17"/>
      <c r="D22" s="17"/>
      <c r="E22" s="2"/>
      <c r="F22" s="2"/>
      <c r="G22" s="2"/>
      <c r="H22" s="2"/>
      <c r="I22" s="1"/>
      <c r="J22" s="370" t="s">
        <v>123</v>
      </c>
      <c r="K22" s="371">
        <v>2015</v>
      </c>
      <c r="L22" s="166" t="s">
        <v>61</v>
      </c>
      <c r="M22" s="370" t="s">
        <v>3</v>
      </c>
      <c r="N22" s="371">
        <v>2015</v>
      </c>
      <c r="O22" s="166" t="s">
        <v>61</v>
      </c>
      <c r="P22" s="44">
        <v>3.7726958880976538</v>
      </c>
      <c r="Q22" s="44">
        <v>-1.4937867210594773</v>
      </c>
      <c r="R22" s="44">
        <v>0.90177237856594539</v>
      </c>
      <c r="S22" s="44">
        <v>3.1806815456041222</v>
      </c>
      <c r="T22" s="44">
        <v>2.2789091670381767</v>
      </c>
      <c r="U22" s="53"/>
      <c r="V22" s="52"/>
      <c r="W22" s="52"/>
      <c r="X22" s="52"/>
      <c r="Y22" s="52"/>
    </row>
    <row r="23" spans="2:25" s="203" customFormat="1" ht="12.75" customHeight="1" x14ac:dyDescent="0.2">
      <c r="B23" s="17"/>
      <c r="C23" s="17"/>
      <c r="D23" s="17"/>
      <c r="E23" s="2"/>
      <c r="F23" s="2"/>
      <c r="G23" s="2"/>
      <c r="H23" s="2"/>
      <c r="I23" s="1"/>
      <c r="J23" s="370"/>
      <c r="K23" s="371"/>
      <c r="L23" s="166" t="s">
        <v>61</v>
      </c>
      <c r="M23" s="370"/>
      <c r="N23" s="371"/>
      <c r="O23" s="166" t="s">
        <v>61</v>
      </c>
      <c r="P23" s="44">
        <v>3.6286087995532448</v>
      </c>
      <c r="Q23" s="44">
        <v>-1.5763240923605031</v>
      </c>
      <c r="R23" s="44">
        <v>-1.2784989898744719</v>
      </c>
      <c r="S23" s="44">
        <v>0.77378571731827028</v>
      </c>
      <c r="T23" s="44">
        <v>2.0522847071927419</v>
      </c>
      <c r="U23" s="53"/>
      <c r="V23" s="52"/>
      <c r="W23" s="52"/>
      <c r="X23" s="52"/>
      <c r="Y23" s="52"/>
    </row>
    <row r="24" spans="2:25" s="203" customFormat="1" ht="12.75" customHeight="1" x14ac:dyDescent="0.2">
      <c r="H24" s="2"/>
      <c r="I24" s="1"/>
      <c r="J24" s="370"/>
      <c r="K24" s="371"/>
      <c r="L24" s="166" t="s">
        <v>61</v>
      </c>
      <c r="M24" s="370"/>
      <c r="N24" s="371"/>
      <c r="O24" s="166" t="s">
        <v>61</v>
      </c>
      <c r="P24" s="44">
        <v>2.9712215870641838</v>
      </c>
      <c r="Q24" s="44">
        <v>-1.2498206043552469</v>
      </c>
      <c r="R24" s="44">
        <v>1.0859799917303576</v>
      </c>
      <c r="S24" s="44">
        <v>2.8073809744392948</v>
      </c>
      <c r="T24" s="44">
        <v>1.7214009827089369</v>
      </c>
      <c r="U24" s="53"/>
      <c r="V24" s="52"/>
      <c r="W24" s="52"/>
      <c r="X24" s="52"/>
      <c r="Y24" s="52"/>
    </row>
    <row r="25" spans="2:25" s="203" customFormat="1" ht="12.75" customHeight="1" x14ac:dyDescent="0.2">
      <c r="C25" s="50"/>
      <c r="D25" s="50"/>
      <c r="E25" s="50"/>
      <c r="F25" s="50"/>
      <c r="G25" s="50"/>
      <c r="H25" s="133"/>
      <c r="I25" s="1"/>
      <c r="J25" s="370"/>
      <c r="K25" s="371"/>
      <c r="L25" s="166" t="s">
        <v>61</v>
      </c>
      <c r="M25" s="370"/>
      <c r="N25" s="371"/>
      <c r="O25" s="166" t="s">
        <v>61</v>
      </c>
      <c r="P25" s="44">
        <v>4.0108834664806405</v>
      </c>
      <c r="Q25" s="44">
        <v>-1.6036770505865987</v>
      </c>
      <c r="R25" s="44">
        <v>0.21984351184534209</v>
      </c>
      <c r="S25" s="44">
        <v>2.6270499277393839</v>
      </c>
      <c r="T25" s="44">
        <v>2.4072064158940418</v>
      </c>
      <c r="U25" s="53"/>
      <c r="V25" s="52"/>
      <c r="W25" s="52"/>
      <c r="X25" s="52"/>
      <c r="Y25" s="52"/>
    </row>
    <row r="26" spans="2:25" s="203" customFormat="1" ht="12.75" customHeight="1" x14ac:dyDescent="0.2">
      <c r="B26" s="50"/>
      <c r="C26" s="50"/>
      <c r="D26" s="50"/>
      <c r="E26" s="50"/>
      <c r="F26" s="50"/>
      <c r="G26" s="50"/>
      <c r="I26" s="1"/>
      <c r="J26" s="370"/>
      <c r="K26" s="371">
        <v>2016</v>
      </c>
      <c r="L26" s="166" t="s">
        <v>61</v>
      </c>
      <c r="M26" s="370"/>
      <c r="N26" s="371">
        <v>2016</v>
      </c>
      <c r="O26" s="166" t="s">
        <v>61</v>
      </c>
      <c r="P26" s="44">
        <v>3.5366813042817213</v>
      </c>
      <c r="Q26" s="44">
        <v>-1.5633994182526989</v>
      </c>
      <c r="R26" s="44">
        <v>-9.2600140128966016E-2</v>
      </c>
      <c r="S26" s="44">
        <v>1.880681745900056</v>
      </c>
      <c r="T26" s="44">
        <v>1.9732818860290224</v>
      </c>
      <c r="U26" s="53"/>
      <c r="V26" s="52"/>
      <c r="W26" s="52"/>
      <c r="X26" s="52"/>
      <c r="Y26" s="52"/>
    </row>
    <row r="27" spans="2:25" s="203" customFormat="1" ht="12.75" customHeight="1" x14ac:dyDescent="0.2">
      <c r="B27" s="78" t="s">
        <v>7</v>
      </c>
      <c r="I27" s="1"/>
      <c r="J27" s="370"/>
      <c r="K27" s="371"/>
      <c r="L27" s="166" t="s">
        <v>61</v>
      </c>
      <c r="M27" s="370"/>
      <c r="N27" s="371"/>
      <c r="O27" s="166" t="s">
        <v>61</v>
      </c>
      <c r="P27" s="44">
        <v>3.3091817187837527</v>
      </c>
      <c r="Q27" s="44">
        <v>-1.6967575765550007</v>
      </c>
      <c r="R27" s="44">
        <v>0.33295013379970062</v>
      </c>
      <c r="S27" s="44">
        <v>1.9453742760284527</v>
      </c>
      <c r="T27" s="44">
        <v>1.612424142228752</v>
      </c>
      <c r="U27" s="53"/>
      <c r="V27" s="55"/>
      <c r="W27" s="58"/>
      <c r="X27" s="52"/>
      <c r="Y27" s="52"/>
    </row>
    <row r="28" spans="2:25" s="203" customFormat="1" ht="12.75" customHeight="1" x14ac:dyDescent="0.2">
      <c r="B28" s="336" t="s">
        <v>142</v>
      </c>
      <c r="C28" s="336"/>
      <c r="D28" s="336"/>
      <c r="E28" s="336"/>
      <c r="F28" s="336"/>
      <c r="G28" s="336"/>
      <c r="I28" s="1"/>
      <c r="J28" s="370"/>
      <c r="K28" s="371"/>
      <c r="L28" s="166" t="s">
        <v>61</v>
      </c>
      <c r="M28" s="370"/>
      <c r="N28" s="371"/>
      <c r="O28" s="166" t="s">
        <v>61</v>
      </c>
      <c r="P28" s="44">
        <v>3.101607291747642</v>
      </c>
      <c r="Q28" s="44">
        <v>-1.3576615243474801</v>
      </c>
      <c r="R28" s="44">
        <v>-0.20595165048227479</v>
      </c>
      <c r="S28" s="44">
        <v>1.5379941169178872</v>
      </c>
      <c r="T28" s="44">
        <v>1.7439457674001619</v>
      </c>
      <c r="U28" s="53"/>
      <c r="V28" s="55"/>
      <c r="W28" s="58"/>
      <c r="X28" s="52"/>
      <c r="Y28" s="52"/>
    </row>
    <row r="29" spans="2:25" s="203" customFormat="1" ht="12.75" customHeight="1" x14ac:dyDescent="0.2">
      <c r="B29" s="336"/>
      <c r="C29" s="336"/>
      <c r="D29" s="336"/>
      <c r="E29" s="336"/>
      <c r="F29" s="336"/>
      <c r="G29" s="336"/>
      <c r="I29" s="1"/>
      <c r="J29" s="370"/>
      <c r="K29" s="371"/>
      <c r="L29" s="166" t="s">
        <v>61</v>
      </c>
      <c r="M29" s="370"/>
      <c r="N29" s="371"/>
      <c r="O29" s="166" t="s">
        <v>61</v>
      </c>
      <c r="P29" s="44">
        <v>3.4253371903526015</v>
      </c>
      <c r="Q29" s="44">
        <v>-1.5831486525849561</v>
      </c>
      <c r="R29" s="44">
        <v>0.22164102025520371</v>
      </c>
      <c r="S29" s="44">
        <v>2.063829558022849</v>
      </c>
      <c r="T29" s="44">
        <v>1.8421885377676455</v>
      </c>
      <c r="U29" s="53"/>
      <c r="V29" s="55"/>
      <c r="W29" s="58"/>
      <c r="X29" s="52"/>
      <c r="Y29" s="52"/>
    </row>
    <row r="30" spans="2:25" s="203" customFormat="1" ht="12.75" customHeight="1" x14ac:dyDescent="0.2">
      <c r="B30" s="165"/>
      <c r="C30" s="165"/>
      <c r="D30" s="165"/>
      <c r="E30" s="165"/>
      <c r="F30" s="165"/>
      <c r="G30" s="165"/>
      <c r="I30" s="1"/>
      <c r="J30" s="370"/>
      <c r="K30" s="371">
        <v>2017</v>
      </c>
      <c r="L30" s="166" t="s">
        <v>61</v>
      </c>
      <c r="M30" s="370"/>
      <c r="N30" s="371">
        <v>2017</v>
      </c>
      <c r="O30" s="166" t="s">
        <v>61</v>
      </c>
      <c r="P30" s="44">
        <v>3.377013079212452</v>
      </c>
      <c r="Q30" s="44">
        <v>-1.5401288289349639</v>
      </c>
      <c r="R30" s="44">
        <v>3.0732424830436593</v>
      </c>
      <c r="S30" s="44">
        <v>4.9101267333211478</v>
      </c>
      <c r="T30" s="44">
        <v>1.836884250277488</v>
      </c>
      <c r="U30" s="53"/>
      <c r="V30" s="1"/>
      <c r="W30" s="1"/>
      <c r="X30" s="52"/>
      <c r="Y30" s="52"/>
    </row>
    <row r="31" spans="2:25" s="203" customFormat="1" ht="12.75" customHeight="1" x14ac:dyDescent="0.2">
      <c r="H31" s="63"/>
      <c r="I31" s="1"/>
      <c r="J31" s="370"/>
      <c r="K31" s="371"/>
      <c r="L31" s="166" t="s">
        <v>61</v>
      </c>
      <c r="M31" s="370"/>
      <c r="N31" s="371"/>
      <c r="O31" s="166" t="s">
        <v>61</v>
      </c>
      <c r="P31" s="44">
        <v>3.1336798970438582</v>
      </c>
      <c r="Q31" s="44">
        <v>-1.6707640916402964</v>
      </c>
      <c r="R31" s="44">
        <v>3.54669084620163</v>
      </c>
      <c r="S31" s="44">
        <v>5.0096066516051918</v>
      </c>
      <c r="T31" s="44">
        <v>1.4629158054035618</v>
      </c>
      <c r="U31" s="53"/>
      <c r="V31" s="1"/>
      <c r="W31" s="1"/>
      <c r="X31" s="55"/>
      <c r="Y31" s="58"/>
    </row>
    <row r="32" spans="2:25" s="203" customFormat="1" ht="12.75" customHeight="1" x14ac:dyDescent="0.2">
      <c r="H32" s="63"/>
      <c r="I32" s="1"/>
      <c r="J32" s="370"/>
      <c r="K32" s="371"/>
      <c r="L32" s="166" t="s">
        <v>61</v>
      </c>
      <c r="M32" s="370"/>
      <c r="N32" s="371"/>
      <c r="O32" s="166" t="s">
        <v>61</v>
      </c>
      <c r="P32" s="44">
        <v>3.0662063545239744</v>
      </c>
      <c r="Q32" s="44">
        <v>-1.5776086553998869</v>
      </c>
      <c r="R32" s="44">
        <v>-0.4486318646708588</v>
      </c>
      <c r="S32" s="44">
        <v>1.0399658344532285</v>
      </c>
      <c r="T32" s="44">
        <v>1.4885976991240875</v>
      </c>
      <c r="U32" s="53"/>
      <c r="V32" s="108"/>
      <c r="W32" s="108"/>
      <c r="X32" s="55"/>
      <c r="Y32" s="58"/>
    </row>
    <row r="33" spans="2:25" s="203" customFormat="1" ht="12.75" customHeight="1" x14ac:dyDescent="0.2">
      <c r="B33" s="258" t="s">
        <v>547</v>
      </c>
      <c r="C33" s="40"/>
      <c r="D33" s="40"/>
      <c r="E33" s="131"/>
      <c r="F33" s="131"/>
      <c r="G33" s="131"/>
      <c r="H33" s="63"/>
      <c r="I33" s="1"/>
      <c r="J33" s="370"/>
      <c r="K33" s="371"/>
      <c r="L33" s="166" t="s">
        <v>61</v>
      </c>
      <c r="M33" s="370"/>
      <c r="N33" s="371"/>
      <c r="O33" s="166" t="s">
        <v>61</v>
      </c>
      <c r="P33" s="44">
        <v>3.3211854544290813</v>
      </c>
      <c r="Q33" s="44">
        <v>-1.5278227620846447</v>
      </c>
      <c r="R33" s="44">
        <v>-2.7943367960916201</v>
      </c>
      <c r="S33" s="44">
        <v>-1.000974103747184</v>
      </c>
      <c r="T33" s="44">
        <v>1.7933626923444366</v>
      </c>
      <c r="U33" s="53"/>
      <c r="V33" s="108"/>
      <c r="W33" s="108"/>
      <c r="X33" s="55"/>
      <c r="Y33" s="58"/>
    </row>
    <row r="34" spans="2:25" s="203" customFormat="1" ht="12.75" customHeight="1" x14ac:dyDescent="0.2">
      <c r="B34" s="372" t="s">
        <v>548</v>
      </c>
      <c r="C34" s="372"/>
      <c r="D34" s="372"/>
      <c r="E34" s="372"/>
      <c r="F34" s="372"/>
      <c r="G34" s="372"/>
      <c r="I34" s="1"/>
      <c r="J34" s="370"/>
      <c r="K34" s="371">
        <v>2018</v>
      </c>
      <c r="L34" s="166" t="s">
        <v>61</v>
      </c>
      <c r="M34" s="370"/>
      <c r="N34" s="371">
        <v>2018</v>
      </c>
      <c r="O34" s="166" t="s">
        <v>61</v>
      </c>
      <c r="P34" s="44">
        <v>3.4086149587059764</v>
      </c>
      <c r="Q34" s="44">
        <v>-1.7430202990752577</v>
      </c>
      <c r="R34" s="44">
        <v>1.1557415766524504</v>
      </c>
      <c r="S34" s="44">
        <v>2.8213362362831691</v>
      </c>
      <c r="T34" s="44">
        <v>1.6655946596307187</v>
      </c>
      <c r="U34" s="53"/>
      <c r="V34" s="108"/>
      <c r="W34" s="108"/>
      <c r="X34" s="1"/>
    </row>
    <row r="35" spans="2:25" s="203" customFormat="1" ht="12.75" customHeight="1" x14ac:dyDescent="0.2">
      <c r="B35" s="372"/>
      <c r="C35" s="372"/>
      <c r="D35" s="372"/>
      <c r="E35" s="372"/>
      <c r="F35" s="372"/>
      <c r="G35" s="372"/>
      <c r="I35" s="1"/>
      <c r="J35" s="370"/>
      <c r="K35" s="371"/>
      <c r="L35" s="166" t="s">
        <v>61</v>
      </c>
      <c r="M35" s="370"/>
      <c r="N35" s="371"/>
      <c r="O35" s="166" t="s">
        <v>61</v>
      </c>
      <c r="P35" s="44">
        <v>3.2759217138373966</v>
      </c>
      <c r="Q35" s="44">
        <v>-1.6360950244824195</v>
      </c>
      <c r="R35" s="44">
        <v>-0.48161939936089981</v>
      </c>
      <c r="S35" s="44">
        <v>1.1582072899940767</v>
      </c>
      <c r="T35" s="44">
        <v>1.6398266893549771</v>
      </c>
      <c r="U35" s="53"/>
      <c r="V35" s="108"/>
      <c r="W35" s="108"/>
      <c r="X35" s="1"/>
    </row>
    <row r="36" spans="2:25" ht="12.75" customHeight="1" x14ac:dyDescent="0.2">
      <c r="B36" s="263" t="s">
        <v>549</v>
      </c>
      <c r="C36" s="47"/>
      <c r="D36" s="47"/>
      <c r="E36" s="47"/>
      <c r="F36" s="47"/>
      <c r="G36" s="47"/>
      <c r="J36" s="370"/>
      <c r="K36" s="371"/>
      <c r="L36" s="166" t="s">
        <v>61</v>
      </c>
      <c r="M36" s="370"/>
      <c r="N36" s="371"/>
      <c r="O36" s="166" t="s">
        <v>61</v>
      </c>
      <c r="P36" s="44">
        <v>3.0848937792579099</v>
      </c>
      <c r="Q36" s="44">
        <v>-1.4771006155187834</v>
      </c>
      <c r="R36" s="44">
        <v>-0.8804534053548162</v>
      </c>
      <c r="S36" s="44">
        <v>0.7273397583843102</v>
      </c>
      <c r="T36" s="44">
        <v>1.6077931637391265</v>
      </c>
      <c r="U36" s="53"/>
    </row>
    <row r="37" spans="2:25" ht="12.75" customHeight="1" x14ac:dyDescent="0.2">
      <c r="B37" s="203"/>
      <c r="C37" s="78"/>
      <c r="D37" s="78"/>
      <c r="E37" s="133"/>
      <c r="F37" s="133"/>
      <c r="G37" s="133"/>
      <c r="J37" s="370"/>
      <c r="K37" s="371"/>
      <c r="L37" s="166" t="s">
        <v>61</v>
      </c>
      <c r="M37" s="370"/>
      <c r="N37" s="371"/>
      <c r="O37" s="166" t="s">
        <v>61</v>
      </c>
      <c r="P37" s="44">
        <v>3.3806498105210263</v>
      </c>
      <c r="Q37" s="44">
        <v>-1.3152502154475092</v>
      </c>
      <c r="R37" s="44">
        <v>-1.3803049737387147</v>
      </c>
      <c r="S37" s="44">
        <v>0.68509462133480226</v>
      </c>
      <c r="T37" s="44">
        <v>2.0653995950735169</v>
      </c>
      <c r="U37" s="53"/>
    </row>
    <row r="38" spans="2:25" ht="12.75" customHeight="1" x14ac:dyDescent="0.2">
      <c r="E38" s="2"/>
      <c r="F38" s="2"/>
      <c r="G38" s="2"/>
      <c r="J38" s="108" t="s">
        <v>61</v>
      </c>
      <c r="K38" s="108" t="s">
        <v>61</v>
      </c>
      <c r="L38" s="53"/>
      <c r="M38" s="53" t="s">
        <v>61</v>
      </c>
      <c r="N38" s="53" t="s">
        <v>61</v>
      </c>
      <c r="O38" s="53"/>
      <c r="P38" s="53" t="s">
        <v>61</v>
      </c>
      <c r="Q38" s="53" t="s">
        <v>61</v>
      </c>
      <c r="R38" s="53" t="s">
        <v>61</v>
      </c>
      <c r="S38" s="53" t="s">
        <v>61</v>
      </c>
      <c r="T38" s="53"/>
      <c r="U38" s="53"/>
    </row>
    <row r="39" spans="2:25" ht="12.75" customHeight="1" x14ac:dyDescent="0.2">
      <c r="E39" s="2"/>
      <c r="F39" s="2"/>
      <c r="G39" s="2"/>
      <c r="L39" s="53"/>
      <c r="M39" s="53"/>
      <c r="N39" s="53"/>
      <c r="O39" s="53"/>
      <c r="P39" s="53"/>
      <c r="Q39" s="53"/>
      <c r="R39" s="53"/>
      <c r="S39" s="53"/>
      <c r="T39" s="53"/>
      <c r="U39" s="53"/>
    </row>
    <row r="40" spans="2:25" ht="12.75" customHeight="1" x14ac:dyDescent="0.2">
      <c r="E40" s="2"/>
      <c r="F40" s="2"/>
      <c r="G40" s="2"/>
      <c r="L40" s="53"/>
      <c r="M40" s="53"/>
      <c r="N40" s="53"/>
      <c r="O40" s="53"/>
      <c r="P40" s="53"/>
      <c r="Q40" s="53"/>
      <c r="R40" s="53"/>
      <c r="S40" s="53"/>
      <c r="T40" s="53"/>
      <c r="U40" s="53"/>
    </row>
    <row r="41" spans="2:25" ht="12.75" customHeight="1" x14ac:dyDescent="0.2">
      <c r="E41" s="2"/>
      <c r="F41" s="2"/>
      <c r="G41" s="2"/>
      <c r="L41" s="53"/>
      <c r="M41" s="53"/>
      <c r="N41" s="53"/>
      <c r="O41" s="53"/>
      <c r="P41" s="53"/>
      <c r="Q41" s="53"/>
      <c r="R41" s="53"/>
      <c r="S41" s="53"/>
      <c r="T41" s="53"/>
      <c r="U41" s="53"/>
    </row>
    <row r="42" spans="2:25" ht="12.75" customHeight="1" x14ac:dyDescent="0.2">
      <c r="E42" s="2"/>
      <c r="F42" s="2"/>
      <c r="G42" s="2"/>
    </row>
    <row r="43" spans="2:25" ht="12.75" customHeight="1" x14ac:dyDescent="0.2">
      <c r="E43" s="2"/>
      <c r="F43" s="2"/>
      <c r="G43" s="2"/>
    </row>
    <row r="44" spans="2:25" ht="12.75" customHeight="1" x14ac:dyDescent="0.2">
      <c r="E44" s="2"/>
      <c r="F44" s="2"/>
      <c r="G44" s="2"/>
    </row>
    <row r="45" spans="2:25" ht="12.75" customHeight="1" x14ac:dyDescent="0.2">
      <c r="E45" s="2"/>
      <c r="F45" s="2"/>
      <c r="G45" s="2"/>
    </row>
    <row r="46" spans="2:25" ht="12.75" customHeight="1" x14ac:dyDescent="0.2">
      <c r="E46" s="2"/>
      <c r="F46" s="2"/>
      <c r="G46" s="2"/>
      <c r="H46" s="203"/>
    </row>
    <row r="47" spans="2:25" ht="12.75" customHeight="1" x14ac:dyDescent="0.2">
      <c r="E47" s="2"/>
      <c r="F47" s="2"/>
      <c r="G47" s="2"/>
    </row>
    <row r="48" spans="2:25" ht="12.75" customHeight="1" x14ac:dyDescent="0.2">
      <c r="E48" s="2"/>
      <c r="F48" s="2"/>
      <c r="G48" s="2"/>
    </row>
    <row r="49" spans="2:8" ht="12.75" customHeight="1" x14ac:dyDescent="0.2">
      <c r="E49" s="2"/>
      <c r="F49" s="2"/>
      <c r="G49" s="2"/>
    </row>
    <row r="50" spans="2:8" ht="12.75" customHeight="1" x14ac:dyDescent="0.2">
      <c r="E50" s="2"/>
      <c r="F50" s="2"/>
      <c r="G50" s="2"/>
    </row>
    <row r="51" spans="2:8" ht="12.75" customHeight="1" x14ac:dyDescent="0.2">
      <c r="E51" s="2"/>
      <c r="F51" s="2"/>
      <c r="G51" s="2"/>
    </row>
    <row r="52" spans="2:8" ht="12.75" customHeight="1" x14ac:dyDescent="0.2">
      <c r="E52" s="2"/>
      <c r="F52" s="2"/>
      <c r="G52" s="2"/>
      <c r="H52" s="2"/>
    </row>
    <row r="53" spans="2:8" ht="12.75" customHeight="1" x14ac:dyDescent="0.2">
      <c r="E53" s="2"/>
      <c r="F53" s="2"/>
      <c r="G53" s="2"/>
      <c r="H53" s="2"/>
    </row>
    <row r="54" spans="2:8" ht="12.75" customHeight="1" x14ac:dyDescent="0.2">
      <c r="E54" s="2"/>
      <c r="F54" s="2"/>
      <c r="G54" s="2"/>
      <c r="H54" s="2"/>
    </row>
    <row r="55" spans="2:8" ht="12.75" customHeight="1" x14ac:dyDescent="0.2">
      <c r="B55" s="203"/>
      <c r="C55" s="203"/>
      <c r="D55" s="203"/>
      <c r="E55" s="203"/>
      <c r="F55" s="203"/>
      <c r="G55" s="203"/>
      <c r="H55" s="2"/>
    </row>
    <row r="56" spans="2:8" ht="12.75" customHeight="1" x14ac:dyDescent="0.2">
      <c r="B56" s="203"/>
      <c r="C56" s="50"/>
      <c r="D56" s="50"/>
      <c r="E56" s="50"/>
      <c r="F56" s="50"/>
      <c r="G56" s="50"/>
      <c r="H56" s="2"/>
    </row>
    <row r="57" spans="2:8" ht="12.75" customHeight="1" x14ac:dyDescent="0.2">
      <c r="B57" s="50"/>
      <c r="C57" s="50"/>
      <c r="D57" s="50"/>
      <c r="E57" s="50"/>
      <c r="F57" s="50"/>
      <c r="G57" s="50"/>
      <c r="H57" s="2"/>
    </row>
    <row r="58" spans="2:8" ht="12.75" customHeight="1" x14ac:dyDescent="0.2">
      <c r="B58" s="78" t="s">
        <v>127</v>
      </c>
      <c r="C58" s="203"/>
      <c r="D58" s="203"/>
      <c r="E58" s="203"/>
      <c r="F58" s="203"/>
      <c r="G58" s="203"/>
      <c r="H58" s="2"/>
    </row>
    <row r="59" spans="2:8" ht="12.75" customHeight="1" x14ac:dyDescent="0.2">
      <c r="B59" s="336" t="s">
        <v>550</v>
      </c>
      <c r="C59" s="336"/>
      <c r="D59" s="336"/>
      <c r="E59" s="336"/>
      <c r="F59" s="336"/>
      <c r="G59" s="336"/>
      <c r="H59" s="2"/>
    </row>
    <row r="60" spans="2:8" ht="12.75" customHeight="1" x14ac:dyDescent="0.2">
      <c r="B60" s="336"/>
      <c r="C60" s="336"/>
      <c r="D60" s="336"/>
      <c r="E60" s="336"/>
      <c r="F60" s="336"/>
      <c r="G60" s="336"/>
      <c r="H60" s="2"/>
    </row>
    <row r="61" spans="2:8" ht="12.75" customHeight="1" x14ac:dyDescent="0.2">
      <c r="E61" s="2"/>
      <c r="F61" s="2"/>
      <c r="G61" s="2"/>
      <c r="H61" s="2"/>
    </row>
    <row r="62" spans="2:8" ht="12.75" customHeight="1" x14ac:dyDescent="0.2">
      <c r="E62" s="2"/>
      <c r="F62" s="2"/>
      <c r="G62" s="2"/>
      <c r="H62" s="2"/>
    </row>
    <row r="63" spans="2:8" ht="12.75" customHeight="1" x14ac:dyDescent="0.2">
      <c r="E63" s="2"/>
      <c r="F63" s="2"/>
      <c r="G63" s="2"/>
      <c r="H63" s="2"/>
    </row>
    <row r="64" spans="2:8" ht="12.75" customHeight="1" x14ac:dyDescent="0.2">
      <c r="E64" s="2"/>
      <c r="F64" s="2"/>
      <c r="G64" s="2"/>
      <c r="H64" s="2"/>
    </row>
    <row r="65" spans="5:8" ht="12.75" customHeight="1" x14ac:dyDescent="0.2">
      <c r="E65" s="2"/>
      <c r="F65" s="2"/>
      <c r="G65" s="2"/>
      <c r="H65" s="127"/>
    </row>
    <row r="66" spans="5:8" ht="12.75" customHeight="1" x14ac:dyDescent="0.2">
      <c r="E66" s="2"/>
      <c r="F66" s="2"/>
      <c r="G66" s="2"/>
      <c r="H66" s="2"/>
    </row>
    <row r="67" spans="5:8" ht="12.75" customHeight="1" x14ac:dyDescent="0.2">
      <c r="E67" s="2"/>
      <c r="F67" s="2"/>
      <c r="G67" s="2"/>
      <c r="H67" s="133"/>
    </row>
    <row r="68" spans="5:8" ht="12.75" customHeight="1" x14ac:dyDescent="0.2">
      <c r="E68" s="2"/>
      <c r="F68" s="2"/>
      <c r="G68" s="2"/>
      <c r="H68" s="203"/>
    </row>
    <row r="69" spans="5:8" ht="12.75" customHeight="1" x14ac:dyDescent="0.2">
      <c r="E69" s="2"/>
      <c r="F69" s="2"/>
      <c r="G69" s="2"/>
      <c r="H69" s="63"/>
    </row>
    <row r="70" spans="5:8" ht="12.75" customHeight="1" x14ac:dyDescent="0.2">
      <c r="E70" s="2"/>
      <c r="F70" s="2"/>
      <c r="G70" s="2"/>
      <c r="H70" s="63"/>
    </row>
    <row r="71" spans="5:8" ht="12.75" customHeight="1" x14ac:dyDescent="0.2">
      <c r="E71" s="2"/>
      <c r="F71" s="2"/>
      <c r="G71" s="2"/>
      <c r="H71" s="63"/>
    </row>
    <row r="72" spans="5:8" ht="12.75" customHeight="1" x14ac:dyDescent="0.2">
      <c r="E72" s="2"/>
      <c r="F72" s="2"/>
      <c r="G72" s="2"/>
    </row>
    <row r="73" spans="5:8" ht="12.75" customHeight="1" x14ac:dyDescent="0.2">
      <c r="E73" s="2"/>
      <c r="F73" s="2"/>
      <c r="G73" s="2"/>
    </row>
    <row r="74" spans="5:8" ht="12.75" customHeight="1" x14ac:dyDescent="0.2">
      <c r="E74" s="2"/>
      <c r="F74" s="2"/>
      <c r="G74" s="2"/>
    </row>
    <row r="75" spans="5:8" ht="12.75" customHeight="1" x14ac:dyDescent="0.2">
      <c r="E75" s="2"/>
      <c r="F75" s="2"/>
      <c r="G75" s="2"/>
    </row>
    <row r="76" spans="5:8" ht="12.75" customHeight="1" x14ac:dyDescent="0.2">
      <c r="E76" s="2"/>
      <c r="F76" s="2"/>
      <c r="G76" s="2"/>
    </row>
    <row r="77" spans="5:8" ht="12.75" customHeight="1" x14ac:dyDescent="0.2">
      <c r="E77" s="2"/>
      <c r="F77" s="2"/>
      <c r="G77" s="2"/>
    </row>
    <row r="78" spans="5:8" ht="12.75" customHeight="1" x14ac:dyDescent="0.2">
      <c r="E78" s="2"/>
      <c r="F78" s="2"/>
      <c r="G78" s="2"/>
    </row>
    <row r="79" spans="5:8" ht="12.75" customHeight="1" x14ac:dyDescent="0.2">
      <c r="E79" s="2"/>
      <c r="F79" s="2"/>
      <c r="G79" s="2"/>
    </row>
    <row r="80" spans="5:8" ht="12.75" customHeight="1" x14ac:dyDescent="0.2">
      <c r="E80" s="2"/>
      <c r="F80" s="2"/>
      <c r="G80" s="2"/>
    </row>
    <row r="81" spans="5:7" ht="12.75" customHeight="1" x14ac:dyDescent="0.2">
      <c r="E81" s="2"/>
      <c r="F81" s="2"/>
      <c r="G81" s="2"/>
    </row>
    <row r="82" spans="5:7" ht="12.75" customHeight="1" x14ac:dyDescent="0.2">
      <c r="E82" s="2"/>
      <c r="F82" s="2"/>
      <c r="G82" s="2"/>
    </row>
    <row r="83" spans="5:7" ht="12.75" customHeight="1" x14ac:dyDescent="0.2">
      <c r="E83" s="2"/>
      <c r="F83" s="2"/>
      <c r="G83" s="2"/>
    </row>
    <row r="84" spans="5:7" ht="12.75" customHeight="1" x14ac:dyDescent="0.2">
      <c r="E84" s="2"/>
      <c r="F84" s="2"/>
      <c r="G84" s="2"/>
    </row>
    <row r="85" spans="5:7" ht="12.75" customHeight="1" x14ac:dyDescent="0.2">
      <c r="E85" s="2"/>
      <c r="F85" s="2"/>
      <c r="G85" s="2"/>
    </row>
    <row r="86" spans="5:7" ht="12.75" customHeight="1" x14ac:dyDescent="0.2">
      <c r="E86" s="2"/>
      <c r="F86" s="2"/>
      <c r="G86" s="2"/>
    </row>
    <row r="87" spans="5:7" ht="12.75" customHeight="1" x14ac:dyDescent="0.2">
      <c r="E87" s="2"/>
      <c r="F87" s="2"/>
      <c r="G87" s="2"/>
    </row>
    <row r="88" spans="5:7" ht="12.75" customHeight="1" x14ac:dyDescent="0.2">
      <c r="E88" s="2"/>
      <c r="F88" s="2"/>
      <c r="G88" s="2"/>
    </row>
    <row r="89" spans="5:7" ht="12.75" customHeight="1" x14ac:dyDescent="0.2">
      <c r="E89" s="2"/>
      <c r="F89" s="2"/>
      <c r="G89" s="2"/>
    </row>
    <row r="90" spans="5:7" ht="12.75" customHeight="1" x14ac:dyDescent="0.2">
      <c r="E90" s="2"/>
      <c r="F90" s="2"/>
      <c r="G90" s="2"/>
    </row>
    <row r="91" spans="5:7" ht="12.75" customHeight="1" x14ac:dyDescent="0.2">
      <c r="E91" s="2"/>
      <c r="F91" s="2"/>
      <c r="G91" s="2"/>
    </row>
    <row r="92" spans="5:7" ht="12.75" customHeight="1" x14ac:dyDescent="0.2">
      <c r="E92" s="2"/>
      <c r="F92" s="2"/>
      <c r="G92" s="2"/>
    </row>
  </sheetData>
  <mergeCells count="23">
    <mergeCell ref="J5:J20"/>
    <mergeCell ref="K5:K8"/>
    <mergeCell ref="M5:M20"/>
    <mergeCell ref="N5:N8"/>
    <mergeCell ref="K9:K12"/>
    <mergeCell ref="N9:N12"/>
    <mergeCell ref="K13:K16"/>
    <mergeCell ref="N13:N16"/>
    <mergeCell ref="K17:K20"/>
    <mergeCell ref="N17:N20"/>
    <mergeCell ref="B59:G60"/>
    <mergeCell ref="J22:J37"/>
    <mergeCell ref="K22:K25"/>
    <mergeCell ref="M22:M37"/>
    <mergeCell ref="N22:N25"/>
    <mergeCell ref="K26:K29"/>
    <mergeCell ref="N26:N29"/>
    <mergeCell ref="B28:G29"/>
    <mergeCell ref="K30:K33"/>
    <mergeCell ref="N30:N33"/>
    <mergeCell ref="K34:K37"/>
    <mergeCell ref="N34:N37"/>
    <mergeCell ref="B34:G35"/>
  </mergeCell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A68"/>
  <sheetViews>
    <sheetView showGridLines="0" zoomScaleNormal="100" workbookViewId="0"/>
  </sheetViews>
  <sheetFormatPr defaultColWidth="9.140625" defaultRowHeight="12.75" customHeight="1" x14ac:dyDescent="0.25"/>
  <cols>
    <col min="1" max="1" width="9.140625" style="283" customWidth="1"/>
    <col min="2" max="2" width="9.140625" style="282" customWidth="1"/>
    <col min="3" max="8" width="9.140625" style="283" customWidth="1"/>
    <col min="9" max="10" width="9.140625" style="284" customWidth="1"/>
    <col min="11" max="12" width="9.140625" customWidth="1"/>
    <col min="13" max="13" width="9.140625" style="284" customWidth="1"/>
    <col min="14" max="14" width="9.140625" customWidth="1"/>
    <col min="15" max="15" width="9.140625" style="284" customWidth="1"/>
    <col min="16" max="17" width="9.140625" customWidth="1"/>
    <col min="25" max="16384" width="9.140625" style="283"/>
  </cols>
  <sheetData>
    <row r="1" spans="1:27" ht="12.75" customHeight="1" x14ac:dyDescent="0.25">
      <c r="A1" s="282"/>
      <c r="C1" s="282"/>
      <c r="D1" s="282"/>
      <c r="E1" s="282"/>
      <c r="F1" s="282"/>
      <c r="G1" s="282"/>
      <c r="Y1" s="285"/>
      <c r="Z1" s="285"/>
      <c r="AA1" s="285"/>
    </row>
    <row r="2" spans="1:27" ht="12.75" customHeight="1" x14ac:dyDescent="0.25">
      <c r="A2" s="282"/>
      <c r="C2" s="282"/>
      <c r="D2" s="282"/>
      <c r="E2" s="282"/>
      <c r="F2" s="282"/>
      <c r="G2" s="282"/>
      <c r="J2" s="285"/>
      <c r="M2" s="285"/>
      <c r="O2" s="285"/>
      <c r="Y2" s="285"/>
      <c r="Z2" s="285"/>
      <c r="AA2" s="285"/>
    </row>
    <row r="3" spans="1:27" ht="12.75" customHeight="1" x14ac:dyDescent="0.25">
      <c r="A3" s="282"/>
      <c r="B3" s="286" t="s">
        <v>363</v>
      </c>
      <c r="C3" s="282"/>
      <c r="D3" s="282"/>
      <c r="E3" s="282"/>
      <c r="F3" s="282"/>
      <c r="G3" s="282"/>
      <c r="J3" s="285"/>
      <c r="K3" s="287" t="s">
        <v>556</v>
      </c>
      <c r="L3" s="287" t="s">
        <v>557</v>
      </c>
      <c r="M3" s="287" t="s">
        <v>558</v>
      </c>
      <c r="N3" s="287" t="s">
        <v>559</v>
      </c>
      <c r="O3" s="287" t="s">
        <v>560</v>
      </c>
      <c r="Y3" s="288"/>
      <c r="Z3" s="288"/>
      <c r="AA3" s="288"/>
    </row>
    <row r="4" spans="1:27" ht="12.75" customHeight="1" x14ac:dyDescent="0.25">
      <c r="A4" s="282"/>
      <c r="B4" s="373" t="s">
        <v>143</v>
      </c>
      <c r="C4" s="373"/>
      <c r="D4" s="373"/>
      <c r="E4" s="373"/>
      <c r="F4" s="373"/>
      <c r="G4" s="373"/>
      <c r="K4" s="287" t="s">
        <v>146</v>
      </c>
      <c r="L4" s="287" t="s">
        <v>145</v>
      </c>
      <c r="M4" s="287" t="s">
        <v>144</v>
      </c>
      <c r="N4" s="287" t="s">
        <v>147</v>
      </c>
      <c r="O4" s="287" t="s">
        <v>334</v>
      </c>
      <c r="Y4" s="290"/>
      <c r="Z4" s="290"/>
      <c r="AA4" s="290"/>
    </row>
    <row r="5" spans="1:27" ht="12.75" customHeight="1" x14ac:dyDescent="0.25">
      <c r="A5" s="282"/>
      <c r="B5" s="373"/>
      <c r="C5" s="373"/>
      <c r="D5" s="373"/>
      <c r="E5" s="373"/>
      <c r="F5" s="373"/>
      <c r="G5" s="373"/>
      <c r="J5" s="288">
        <v>42369</v>
      </c>
      <c r="K5" s="289"/>
      <c r="L5" s="289"/>
      <c r="M5" s="289"/>
      <c r="N5" s="289">
        <v>100</v>
      </c>
      <c r="O5" s="289"/>
      <c r="Y5" s="290"/>
      <c r="Z5" s="290"/>
      <c r="AA5" s="290"/>
    </row>
    <row r="6" spans="1:27" ht="12.75" customHeight="1" x14ac:dyDescent="0.25">
      <c r="B6" s="282" t="s">
        <v>8</v>
      </c>
      <c r="C6" s="282"/>
      <c r="D6" s="282"/>
      <c r="E6" s="282"/>
      <c r="F6" s="282"/>
      <c r="G6" s="282"/>
      <c r="J6" s="288">
        <v>42735</v>
      </c>
      <c r="K6" s="289">
        <v>230.28</v>
      </c>
      <c r="L6" s="289">
        <v>211.52</v>
      </c>
      <c r="M6" s="289">
        <v>127.62</v>
      </c>
      <c r="N6" s="289">
        <v>100</v>
      </c>
      <c r="O6" s="289">
        <v>161.79</v>
      </c>
    </row>
    <row r="7" spans="1:27" ht="12.75" customHeight="1" x14ac:dyDescent="0.25">
      <c r="J7" s="288">
        <v>43100</v>
      </c>
      <c r="K7" s="289">
        <v>235.62</v>
      </c>
      <c r="L7" s="289">
        <v>235.49</v>
      </c>
      <c r="M7" s="289">
        <v>158.32</v>
      </c>
      <c r="N7" s="289">
        <v>100</v>
      </c>
      <c r="O7" s="289">
        <v>164.51</v>
      </c>
      <c r="Y7" s="291"/>
      <c r="Z7" s="291"/>
      <c r="AA7" s="291"/>
    </row>
    <row r="8" spans="1:27" ht="12.75" customHeight="1" x14ac:dyDescent="0.25">
      <c r="E8" s="292"/>
      <c r="J8" s="288">
        <v>43465</v>
      </c>
      <c r="K8" s="289">
        <v>227.2</v>
      </c>
      <c r="L8" s="289">
        <v>198.29</v>
      </c>
      <c r="M8" s="289">
        <v>122.64</v>
      </c>
      <c r="N8" s="289">
        <v>100</v>
      </c>
      <c r="O8" s="289">
        <v>160.82</v>
      </c>
      <c r="Q8" s="291"/>
      <c r="R8" s="291"/>
      <c r="S8" s="291"/>
      <c r="T8" s="291"/>
      <c r="U8" s="291"/>
    </row>
    <row r="9" spans="1:27" ht="12.75" customHeight="1" x14ac:dyDescent="0.25">
      <c r="I9" s="293"/>
      <c r="J9" s="288">
        <v>43830</v>
      </c>
      <c r="K9" s="289"/>
      <c r="L9" s="289"/>
      <c r="M9" s="289"/>
      <c r="N9" s="289">
        <v>100</v>
      </c>
      <c r="O9" s="289"/>
      <c r="P9" s="291"/>
      <c r="Q9" s="291"/>
      <c r="R9" s="291"/>
      <c r="S9" s="291"/>
      <c r="T9" s="291"/>
      <c r="U9" s="291"/>
      <c r="Y9" s="294"/>
      <c r="Z9" s="294"/>
      <c r="AA9" s="294"/>
    </row>
    <row r="10" spans="1:27" ht="12.75" customHeight="1" x14ac:dyDescent="0.25">
      <c r="I10" s="293"/>
      <c r="J10" s="291"/>
      <c r="K10" s="291"/>
      <c r="L10" s="291"/>
      <c r="M10" s="291"/>
      <c r="N10" s="291"/>
      <c r="O10" s="291"/>
      <c r="P10" s="291"/>
      <c r="Q10" s="291"/>
      <c r="R10" s="291"/>
      <c r="S10" s="291"/>
      <c r="T10" s="291"/>
      <c r="U10" s="291"/>
      <c r="Y10" s="294"/>
      <c r="Z10" s="294"/>
      <c r="AA10" s="294"/>
    </row>
    <row r="11" spans="1:27" ht="12.75" customHeight="1" x14ac:dyDescent="0.25">
      <c r="I11" s="295"/>
      <c r="J11" s="291"/>
      <c r="K11" s="291"/>
      <c r="L11" s="291"/>
      <c r="M11" s="291"/>
      <c r="N11" s="291"/>
      <c r="O11" s="291"/>
      <c r="P11" s="291"/>
      <c r="Q11" s="291"/>
      <c r="R11" s="291"/>
      <c r="S11" s="291"/>
      <c r="T11" s="291"/>
      <c r="U11" s="291"/>
    </row>
    <row r="12" spans="1:27" ht="12.75" customHeight="1" x14ac:dyDescent="0.25">
      <c r="I12" s="296"/>
      <c r="J12" s="291"/>
      <c r="K12" s="291"/>
      <c r="L12" s="291"/>
      <c r="M12" s="291"/>
      <c r="N12" s="291"/>
      <c r="O12" s="291"/>
      <c r="P12" s="291"/>
      <c r="Q12" s="291"/>
      <c r="R12" s="291"/>
      <c r="S12" s="291"/>
      <c r="T12" s="291"/>
      <c r="U12" s="291"/>
    </row>
    <row r="13" spans="1:27" ht="12.75" customHeight="1" x14ac:dyDescent="0.25">
      <c r="I13" s="293"/>
      <c r="J13" s="291"/>
      <c r="K13" s="291"/>
      <c r="L13" s="291"/>
      <c r="M13" s="291"/>
      <c r="N13" s="291"/>
      <c r="O13" s="291"/>
      <c r="P13" s="291"/>
      <c r="Q13" s="291"/>
      <c r="R13" s="291"/>
      <c r="S13" s="291"/>
      <c r="T13" s="291"/>
      <c r="U13" s="291"/>
    </row>
    <row r="14" spans="1:27" ht="12.75" customHeight="1" x14ac:dyDescent="0.25">
      <c r="I14" s="293"/>
      <c r="J14" s="291"/>
      <c r="K14" s="291"/>
      <c r="L14" s="291"/>
      <c r="M14" s="291"/>
      <c r="N14" s="291"/>
      <c r="O14" s="291"/>
      <c r="P14" s="291"/>
      <c r="Q14" s="291"/>
      <c r="R14" s="291"/>
      <c r="S14" s="291"/>
      <c r="T14" s="291"/>
      <c r="U14" s="291"/>
    </row>
    <row r="15" spans="1:27" ht="12.75" customHeight="1" x14ac:dyDescent="0.25">
      <c r="I15" s="293"/>
      <c r="J15" s="291"/>
      <c r="K15" s="291"/>
      <c r="L15" s="291"/>
      <c r="M15" s="291"/>
      <c r="N15" s="291"/>
      <c r="O15" s="291"/>
      <c r="P15" s="291"/>
      <c r="Q15" s="291"/>
      <c r="R15" s="291"/>
      <c r="S15" s="291"/>
      <c r="T15" s="291"/>
      <c r="U15" s="291"/>
    </row>
    <row r="16" spans="1:27" ht="12.75" customHeight="1" x14ac:dyDescent="0.25">
      <c r="I16" s="293"/>
      <c r="J16" s="291"/>
      <c r="K16" s="297"/>
      <c r="L16" s="291"/>
      <c r="M16" s="291"/>
      <c r="N16" s="291"/>
      <c r="O16" s="291"/>
      <c r="P16" s="291"/>
      <c r="Q16" s="291"/>
      <c r="R16" s="291"/>
      <c r="S16" s="291"/>
      <c r="T16" s="291"/>
      <c r="U16" s="291"/>
    </row>
    <row r="17" spans="2:21" ht="12.75" customHeight="1" x14ac:dyDescent="0.25">
      <c r="I17" s="293"/>
      <c r="J17" s="291"/>
      <c r="K17" s="291"/>
      <c r="L17" s="291"/>
      <c r="M17" s="291"/>
      <c r="N17" s="291"/>
      <c r="O17" s="291"/>
      <c r="P17" s="291"/>
      <c r="Q17" s="291"/>
      <c r="R17" s="291"/>
      <c r="S17" s="291"/>
      <c r="T17" s="291"/>
      <c r="U17" s="291"/>
    </row>
    <row r="18" spans="2:21" ht="12.75" customHeight="1" x14ac:dyDescent="0.25">
      <c r="I18" s="293"/>
      <c r="J18" s="291"/>
      <c r="K18" s="291"/>
      <c r="L18" s="291"/>
      <c r="M18" s="291"/>
      <c r="N18" s="291"/>
      <c r="O18" s="291"/>
      <c r="P18" s="291"/>
      <c r="Q18" s="291"/>
      <c r="R18" s="291"/>
      <c r="S18" s="291"/>
      <c r="T18" s="291"/>
      <c r="U18" s="291"/>
    </row>
    <row r="19" spans="2:21" ht="12.75" customHeight="1" x14ac:dyDescent="0.25">
      <c r="J19" s="291"/>
      <c r="K19" s="291"/>
      <c r="L19" s="291"/>
      <c r="M19" s="291"/>
      <c r="N19" s="291"/>
      <c r="O19" s="291"/>
      <c r="P19" s="291"/>
      <c r="Q19" s="291"/>
      <c r="R19" s="291"/>
      <c r="S19" s="291"/>
      <c r="T19" s="291"/>
      <c r="U19" s="291"/>
    </row>
    <row r="20" spans="2:21" ht="12.75" customHeight="1" x14ac:dyDescent="0.25">
      <c r="J20" s="291"/>
      <c r="K20" s="291"/>
      <c r="L20" s="291"/>
      <c r="M20" s="291"/>
      <c r="N20" s="291"/>
      <c r="O20" s="291"/>
      <c r="P20" s="291"/>
      <c r="Q20" s="291"/>
      <c r="R20" s="291"/>
      <c r="S20" s="291"/>
      <c r="T20" s="291"/>
      <c r="U20" s="291"/>
    </row>
    <row r="21" spans="2:21" ht="12.75" customHeight="1" x14ac:dyDescent="0.25">
      <c r="J21" s="291"/>
      <c r="K21" s="291"/>
      <c r="L21" s="291"/>
      <c r="M21" s="291"/>
      <c r="N21" s="291"/>
      <c r="O21" s="291"/>
      <c r="P21" s="291"/>
      <c r="Q21" s="291"/>
      <c r="R21" s="291"/>
      <c r="S21" s="291"/>
      <c r="T21" s="291"/>
      <c r="U21" s="291"/>
    </row>
    <row r="22" spans="2:21" ht="12.75" customHeight="1" x14ac:dyDescent="0.25">
      <c r="J22" s="291"/>
      <c r="K22" s="291"/>
      <c r="L22" s="291"/>
      <c r="M22" s="291"/>
      <c r="N22" s="291"/>
      <c r="O22" s="291"/>
      <c r="P22" s="291"/>
      <c r="Q22" s="291"/>
      <c r="R22" s="291"/>
      <c r="S22" s="291"/>
      <c r="T22" s="291"/>
      <c r="U22" s="291"/>
    </row>
    <row r="23" spans="2:21" ht="12.75" customHeight="1" x14ac:dyDescent="0.25">
      <c r="J23" s="291"/>
      <c r="K23" s="291"/>
      <c r="L23" s="291"/>
      <c r="M23" s="291"/>
      <c r="N23" s="291"/>
      <c r="O23" s="291"/>
      <c r="P23" s="291"/>
    </row>
    <row r="24" spans="2:21" ht="12.75" customHeight="1" x14ac:dyDescent="0.25">
      <c r="B24" s="298" t="s">
        <v>7</v>
      </c>
    </row>
    <row r="25" spans="2:21" ht="12.75" customHeight="1" x14ac:dyDescent="0.25">
      <c r="B25" s="374" t="s">
        <v>335</v>
      </c>
      <c r="C25" s="374"/>
      <c r="D25" s="374"/>
      <c r="E25" s="374"/>
      <c r="F25" s="374"/>
      <c r="G25" s="374"/>
    </row>
    <row r="26" spans="2:21" ht="12.75" customHeight="1" x14ac:dyDescent="0.25">
      <c r="B26" s="374"/>
      <c r="C26" s="374"/>
      <c r="D26" s="374"/>
      <c r="E26" s="374"/>
      <c r="F26" s="374"/>
      <c r="G26" s="374"/>
    </row>
    <row r="29" spans="2:21" ht="12.75" customHeight="1" x14ac:dyDescent="0.25">
      <c r="M29" s="289"/>
      <c r="O29" s="289"/>
    </row>
    <row r="30" spans="2:21" ht="12.75" customHeight="1" x14ac:dyDescent="0.25">
      <c r="B30" s="326" t="s">
        <v>563</v>
      </c>
      <c r="C30" s="282"/>
      <c r="D30" s="282"/>
      <c r="E30" s="282"/>
      <c r="F30" s="282"/>
      <c r="G30" s="282"/>
      <c r="M30" s="289"/>
      <c r="O30" s="289"/>
    </row>
    <row r="31" spans="2:21" ht="12.75" customHeight="1" x14ac:dyDescent="0.25">
      <c r="B31" s="373" t="s">
        <v>562</v>
      </c>
      <c r="C31" s="373"/>
      <c r="D31" s="373"/>
      <c r="E31" s="373"/>
      <c r="F31" s="373"/>
      <c r="G31" s="373"/>
    </row>
    <row r="32" spans="2:21" ht="12.75" customHeight="1" x14ac:dyDescent="0.25">
      <c r="B32" s="373"/>
      <c r="C32" s="373"/>
      <c r="D32" s="373"/>
      <c r="E32" s="373"/>
      <c r="F32" s="373"/>
      <c r="G32" s="373"/>
    </row>
    <row r="33" spans="2:7" ht="12.75" customHeight="1" x14ac:dyDescent="0.25">
      <c r="B33" s="282" t="s">
        <v>219</v>
      </c>
      <c r="C33" s="282"/>
      <c r="D33" s="282"/>
      <c r="E33" s="282"/>
      <c r="F33" s="282"/>
      <c r="G33" s="282"/>
    </row>
    <row r="35" spans="2:7" ht="12.75" customHeight="1" x14ac:dyDescent="0.25">
      <c r="E35" s="292"/>
    </row>
    <row r="51" spans="2:15" ht="12.75" customHeight="1" x14ac:dyDescent="0.25">
      <c r="B51" s="298" t="s">
        <v>127</v>
      </c>
    </row>
    <row r="52" spans="2:15" ht="12.75" customHeight="1" x14ac:dyDescent="0.25">
      <c r="B52" s="374" t="s">
        <v>561</v>
      </c>
      <c r="C52" s="374"/>
      <c r="D52" s="374"/>
      <c r="E52" s="374"/>
      <c r="F52" s="374"/>
      <c r="G52" s="374"/>
    </row>
    <row r="53" spans="2:15" ht="12.75" customHeight="1" x14ac:dyDescent="0.25">
      <c r="B53" s="374"/>
      <c r="C53" s="374"/>
      <c r="D53" s="374"/>
      <c r="E53" s="374"/>
      <c r="F53" s="374"/>
      <c r="G53" s="374"/>
    </row>
    <row r="64" spans="2:15" ht="12.75" customHeight="1" x14ac:dyDescent="0.25">
      <c r="J64" s="283"/>
      <c r="M64" s="283"/>
      <c r="O64" s="283"/>
    </row>
    <row r="65" spans="2:15" ht="12.75" customHeight="1" x14ac:dyDescent="0.25">
      <c r="B65" s="299"/>
      <c r="I65" s="283"/>
      <c r="J65" s="283"/>
      <c r="M65" s="283"/>
      <c r="O65" s="283"/>
    </row>
    <row r="66" spans="2:15" ht="12.75" customHeight="1" x14ac:dyDescent="0.25">
      <c r="B66" s="375"/>
      <c r="C66" s="375"/>
      <c r="D66" s="375"/>
      <c r="E66" s="375"/>
      <c r="F66" s="375"/>
      <c r="G66" s="375"/>
      <c r="I66" s="283"/>
      <c r="J66" s="283"/>
      <c r="M66" s="283"/>
      <c r="O66" s="283"/>
    </row>
    <row r="67" spans="2:15" ht="12.75" customHeight="1" x14ac:dyDescent="0.25">
      <c r="B67" s="375"/>
      <c r="C67" s="375"/>
      <c r="D67" s="375"/>
      <c r="E67" s="375"/>
      <c r="F67" s="375"/>
      <c r="G67" s="375"/>
      <c r="I67" s="283"/>
    </row>
    <row r="68" spans="2:15" ht="12.75" customHeight="1" x14ac:dyDescent="0.25">
      <c r="B68" s="375"/>
      <c r="C68" s="375"/>
      <c r="D68" s="375"/>
      <c r="E68" s="375"/>
      <c r="F68" s="375"/>
      <c r="G68" s="375"/>
    </row>
  </sheetData>
  <mergeCells count="5">
    <mergeCell ref="B4:G5"/>
    <mergeCell ref="B25:G26"/>
    <mergeCell ref="B66:G68"/>
    <mergeCell ref="B31:G32"/>
    <mergeCell ref="B52:G53"/>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B3:X63"/>
  <sheetViews>
    <sheetView showGridLines="0" zoomScaleNormal="100" workbookViewId="0"/>
  </sheetViews>
  <sheetFormatPr defaultRowHeight="12.75" customHeight="1" x14ac:dyDescent="0.2"/>
  <cols>
    <col min="1" max="8" width="9.140625" style="17"/>
    <col min="9" max="9" width="9.140625" style="108"/>
    <col min="10" max="12" width="9.140625" style="108" customWidth="1"/>
    <col min="13" max="24" width="9.140625" style="108"/>
    <col min="25" max="16384" width="9.140625" style="17"/>
  </cols>
  <sheetData>
    <row r="3" spans="2:12" ht="12.75" customHeight="1" x14ac:dyDescent="0.2">
      <c r="B3" s="158" t="s">
        <v>364</v>
      </c>
      <c r="J3" s="168"/>
      <c r="K3" s="147" t="s">
        <v>313</v>
      </c>
      <c r="L3" s="147" t="s">
        <v>568</v>
      </c>
    </row>
    <row r="4" spans="2:12" ht="12.75" customHeight="1" x14ac:dyDescent="0.2">
      <c r="B4" s="340" t="s">
        <v>224</v>
      </c>
      <c r="C4" s="340"/>
      <c r="D4" s="340"/>
      <c r="E4" s="340"/>
      <c r="F4" s="340"/>
      <c r="G4" s="340"/>
      <c r="J4" s="168"/>
      <c r="K4" s="168" t="s">
        <v>222</v>
      </c>
      <c r="L4" s="168" t="s">
        <v>223</v>
      </c>
    </row>
    <row r="5" spans="2:12" ht="12.75" customHeight="1" x14ac:dyDescent="0.2">
      <c r="B5" s="340"/>
      <c r="C5" s="340"/>
      <c r="D5" s="340"/>
      <c r="E5" s="340"/>
      <c r="F5" s="340"/>
      <c r="G5" s="340"/>
      <c r="J5" s="167">
        <v>42004</v>
      </c>
      <c r="K5" s="169">
        <v>4.7937830000000003</v>
      </c>
      <c r="L5" s="169">
        <v>827.93</v>
      </c>
    </row>
    <row r="6" spans="2:12" ht="12.75" customHeight="1" x14ac:dyDescent="0.2">
      <c r="B6" s="111" t="s">
        <v>336</v>
      </c>
      <c r="J6" s="167">
        <v>42094</v>
      </c>
      <c r="K6" s="169">
        <v>4.7445880000000002</v>
      </c>
      <c r="L6" s="169">
        <v>840.84</v>
      </c>
    </row>
    <row r="7" spans="2:12" ht="12.75" customHeight="1" x14ac:dyDescent="0.2">
      <c r="J7" s="167">
        <v>42185</v>
      </c>
      <c r="K7" s="169">
        <v>4.7056129999999996</v>
      </c>
      <c r="L7" s="169">
        <v>850.86</v>
      </c>
    </row>
    <row r="8" spans="2:12" ht="12.75" customHeight="1" x14ac:dyDescent="0.2">
      <c r="J8" s="167">
        <v>42277</v>
      </c>
      <c r="K8" s="169">
        <v>4.6689410000000002</v>
      </c>
      <c r="L8" s="169">
        <v>841.65</v>
      </c>
    </row>
    <row r="9" spans="2:12" ht="12.75" customHeight="1" x14ac:dyDescent="0.2">
      <c r="J9" s="167">
        <v>42369</v>
      </c>
      <c r="K9" s="169">
        <v>4.6270429999999996</v>
      </c>
      <c r="L9" s="169">
        <v>870.48</v>
      </c>
    </row>
    <row r="10" spans="2:12" ht="12.75" customHeight="1" x14ac:dyDescent="0.2">
      <c r="J10" s="167">
        <v>42460</v>
      </c>
      <c r="K10" s="169">
        <v>4.6016849999999998</v>
      </c>
      <c r="L10" s="169">
        <v>881.33</v>
      </c>
    </row>
    <row r="11" spans="2:12" ht="12.75" customHeight="1" x14ac:dyDescent="0.2">
      <c r="J11" s="167">
        <v>42551</v>
      </c>
      <c r="K11" s="169">
        <v>4.5764959999999997</v>
      </c>
      <c r="L11" s="169">
        <v>892.65</v>
      </c>
    </row>
    <row r="12" spans="2:12" ht="12.75" customHeight="1" x14ac:dyDescent="0.2">
      <c r="J12" s="167">
        <v>42643</v>
      </c>
      <c r="K12" s="169">
        <v>4.5453289999999997</v>
      </c>
      <c r="L12" s="169">
        <v>932.61</v>
      </c>
    </row>
    <row r="13" spans="2:12" ht="12.75" customHeight="1" x14ac:dyDescent="0.2">
      <c r="J13" s="167">
        <v>42735</v>
      </c>
      <c r="K13" s="169">
        <v>4.5213760000000001</v>
      </c>
      <c r="L13" s="169">
        <v>919.94</v>
      </c>
    </row>
    <row r="14" spans="2:12" ht="12.75" customHeight="1" x14ac:dyDescent="0.2">
      <c r="J14" s="167">
        <v>42825</v>
      </c>
      <c r="K14" s="169">
        <v>4.5058009999999999</v>
      </c>
      <c r="L14" s="169">
        <v>936.81</v>
      </c>
    </row>
    <row r="15" spans="2:12" ht="12.75" customHeight="1" x14ac:dyDescent="0.2">
      <c r="J15" s="167">
        <v>42916</v>
      </c>
      <c r="K15" s="169">
        <v>4.4913249999999998</v>
      </c>
      <c r="L15" s="169">
        <v>947.82</v>
      </c>
    </row>
    <row r="16" spans="2:12" ht="12.75" customHeight="1" x14ac:dyDescent="0.2">
      <c r="J16" s="167">
        <v>43008</v>
      </c>
      <c r="K16" s="169">
        <v>4.4741689999999998</v>
      </c>
      <c r="L16" s="169">
        <v>960.55</v>
      </c>
    </row>
    <row r="17" spans="2:12" ht="12.75" customHeight="1" x14ac:dyDescent="0.2">
      <c r="J17" s="167">
        <v>43100</v>
      </c>
      <c r="K17" s="169">
        <v>4.4532980000000002</v>
      </c>
      <c r="L17" s="169">
        <v>974.78</v>
      </c>
    </row>
    <row r="18" spans="2:12" ht="12.75" customHeight="1" x14ac:dyDescent="0.2">
      <c r="J18" s="167">
        <v>43190</v>
      </c>
      <c r="K18" s="169">
        <v>4.4489770000000002</v>
      </c>
      <c r="L18" s="169">
        <v>986.93</v>
      </c>
    </row>
    <row r="19" spans="2:12" ht="12.75" customHeight="1" x14ac:dyDescent="0.2">
      <c r="J19" s="167">
        <v>43281</v>
      </c>
      <c r="K19" s="169">
        <v>4.4497410000000004</v>
      </c>
      <c r="L19" s="169">
        <v>1002.54</v>
      </c>
    </row>
    <row r="20" spans="2:12" ht="12.75" customHeight="1" x14ac:dyDescent="0.2">
      <c r="J20" s="167">
        <v>43373</v>
      </c>
      <c r="K20" s="169">
        <v>4.4438740000000001</v>
      </c>
      <c r="L20" s="169">
        <v>1018.49</v>
      </c>
    </row>
    <row r="21" spans="2:12" ht="12.75" customHeight="1" x14ac:dyDescent="0.2">
      <c r="J21" s="167">
        <v>43465</v>
      </c>
      <c r="K21" s="169">
        <v>4.4390669999999997</v>
      </c>
      <c r="L21" s="169">
        <v>1034.1600000000001</v>
      </c>
    </row>
    <row r="22" spans="2:12" ht="12.75" customHeight="1" x14ac:dyDescent="0.2">
      <c r="J22" s="154"/>
      <c r="K22" s="205"/>
    </row>
    <row r="26" spans="2:12" ht="12.75" customHeight="1" x14ac:dyDescent="0.2">
      <c r="B26" s="73" t="s">
        <v>7</v>
      </c>
    </row>
    <row r="27" spans="2:12" ht="12.75" customHeight="1" x14ac:dyDescent="0.2">
      <c r="B27" s="347" t="s">
        <v>377</v>
      </c>
      <c r="C27" s="347"/>
      <c r="D27" s="347"/>
      <c r="E27" s="347"/>
      <c r="F27" s="347"/>
      <c r="G27" s="347"/>
    </row>
    <row r="28" spans="2:12" ht="12.75" customHeight="1" x14ac:dyDescent="0.2">
      <c r="B28" s="347"/>
      <c r="C28" s="347"/>
      <c r="D28" s="347"/>
      <c r="E28" s="347"/>
      <c r="F28" s="347"/>
      <c r="G28" s="347"/>
    </row>
    <row r="29" spans="2:12" ht="12.75" customHeight="1" x14ac:dyDescent="0.2">
      <c r="B29" s="347"/>
      <c r="C29" s="347"/>
      <c r="D29" s="347"/>
      <c r="E29" s="347"/>
      <c r="F29" s="347"/>
      <c r="G29" s="347"/>
    </row>
    <row r="30" spans="2:12" ht="12.75" customHeight="1" x14ac:dyDescent="0.2">
      <c r="B30" s="347"/>
      <c r="C30" s="347"/>
      <c r="D30" s="347"/>
      <c r="E30" s="347"/>
      <c r="F30" s="347"/>
      <c r="G30" s="347"/>
    </row>
    <row r="31" spans="2:12" ht="12.75" customHeight="1" x14ac:dyDescent="0.2">
      <c r="B31" s="347"/>
      <c r="C31" s="347"/>
      <c r="D31" s="347"/>
      <c r="E31" s="347"/>
      <c r="F31" s="347"/>
      <c r="G31" s="347"/>
    </row>
    <row r="32" spans="2:12" ht="12.75" customHeight="1" x14ac:dyDescent="0.2">
      <c r="B32" s="170"/>
      <c r="C32" s="170"/>
      <c r="D32" s="170"/>
      <c r="E32" s="170"/>
      <c r="F32" s="170"/>
      <c r="G32" s="170"/>
    </row>
    <row r="33" spans="2:7" ht="12.75" customHeight="1" x14ac:dyDescent="0.2">
      <c r="B33" s="170"/>
      <c r="C33" s="170"/>
      <c r="D33" s="170"/>
      <c r="E33" s="170"/>
      <c r="F33" s="170"/>
      <c r="G33" s="170"/>
    </row>
    <row r="34" spans="2:7" ht="12.75" customHeight="1" x14ac:dyDescent="0.2">
      <c r="B34" s="170"/>
      <c r="C34" s="170"/>
      <c r="D34" s="170"/>
      <c r="E34" s="170"/>
      <c r="F34" s="170"/>
      <c r="G34" s="170"/>
    </row>
    <row r="35" spans="2:7" ht="12.75" customHeight="1" x14ac:dyDescent="0.2">
      <c r="B35" s="258" t="s">
        <v>565</v>
      </c>
    </row>
    <row r="36" spans="2:7" ht="12.75" customHeight="1" x14ac:dyDescent="0.2">
      <c r="B36" s="341" t="s">
        <v>566</v>
      </c>
      <c r="C36" s="341"/>
      <c r="D36" s="341"/>
      <c r="E36" s="341"/>
      <c r="F36" s="341"/>
      <c r="G36" s="341"/>
    </row>
    <row r="37" spans="2:7" ht="12.75" customHeight="1" x14ac:dyDescent="0.2">
      <c r="B37" s="341"/>
      <c r="C37" s="341"/>
      <c r="D37" s="341"/>
      <c r="E37" s="341"/>
      <c r="F37" s="341"/>
      <c r="G37" s="341"/>
    </row>
    <row r="38" spans="2:7" ht="12.75" customHeight="1" x14ac:dyDescent="0.2">
      <c r="B38" s="262" t="s">
        <v>567</v>
      </c>
    </row>
    <row r="58" spans="2:7" ht="12.75" customHeight="1" x14ac:dyDescent="0.2">
      <c r="B58" s="73" t="s">
        <v>127</v>
      </c>
    </row>
    <row r="59" spans="2:7" ht="12.75" customHeight="1" x14ac:dyDescent="0.2">
      <c r="B59" s="376" t="s">
        <v>564</v>
      </c>
      <c r="C59" s="376"/>
      <c r="D59" s="376"/>
      <c r="E59" s="376"/>
      <c r="F59" s="376"/>
      <c r="G59" s="376"/>
    </row>
    <row r="60" spans="2:7" ht="12.75" customHeight="1" x14ac:dyDescent="0.2">
      <c r="B60" s="376"/>
      <c r="C60" s="376"/>
      <c r="D60" s="376"/>
      <c r="E60" s="376"/>
      <c r="F60" s="376"/>
      <c r="G60" s="376"/>
    </row>
    <row r="61" spans="2:7" ht="12.75" customHeight="1" x14ac:dyDescent="0.2">
      <c r="B61" s="376"/>
      <c r="C61" s="376"/>
      <c r="D61" s="376"/>
      <c r="E61" s="376"/>
      <c r="F61" s="376"/>
      <c r="G61" s="376"/>
    </row>
    <row r="62" spans="2:7" ht="12.75" customHeight="1" x14ac:dyDescent="0.2">
      <c r="B62" s="376"/>
      <c r="C62" s="376"/>
      <c r="D62" s="376"/>
      <c r="E62" s="376"/>
      <c r="F62" s="376"/>
      <c r="G62" s="376"/>
    </row>
    <row r="63" spans="2:7" ht="12.75" customHeight="1" x14ac:dyDescent="0.2">
      <c r="B63" s="376"/>
      <c r="C63" s="376"/>
      <c r="D63" s="376"/>
      <c r="E63" s="376"/>
      <c r="F63" s="376"/>
      <c r="G63" s="376"/>
    </row>
  </sheetData>
  <mergeCells count="4">
    <mergeCell ref="B4:G5"/>
    <mergeCell ref="B36:G37"/>
    <mergeCell ref="B59:G63"/>
    <mergeCell ref="B27:G31"/>
  </mergeCell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B3:X62"/>
  <sheetViews>
    <sheetView showGridLines="0" zoomScaleNormal="100" workbookViewId="0"/>
  </sheetViews>
  <sheetFormatPr defaultRowHeight="12.75" customHeight="1" x14ac:dyDescent="0.2"/>
  <cols>
    <col min="1" max="8" width="9.140625" style="17"/>
    <col min="9" max="9" width="9.140625" style="108"/>
    <col min="10" max="18" width="9.140625" style="108" customWidth="1"/>
    <col min="19" max="24" width="9.140625" style="108"/>
    <col min="25" max="16384" width="9.140625" style="17"/>
  </cols>
  <sheetData>
    <row r="3" spans="2:18" ht="12.75" customHeight="1" x14ac:dyDescent="0.2">
      <c r="B3" s="158" t="s">
        <v>365</v>
      </c>
    </row>
    <row r="4" spans="2:18" ht="12.75" customHeight="1" x14ac:dyDescent="0.2">
      <c r="B4" s="158" t="s">
        <v>311</v>
      </c>
      <c r="C4" s="73"/>
      <c r="D4" s="73"/>
      <c r="E4" s="73"/>
      <c r="F4" s="73"/>
      <c r="G4" s="73"/>
      <c r="J4" s="154"/>
      <c r="K4" s="108" t="s">
        <v>164</v>
      </c>
      <c r="L4" s="108" t="s">
        <v>234</v>
      </c>
      <c r="M4" s="108" t="s">
        <v>235</v>
      </c>
      <c r="N4" s="108" t="s">
        <v>236</v>
      </c>
      <c r="O4" s="108" t="s">
        <v>237</v>
      </c>
      <c r="P4" s="108" t="s">
        <v>238</v>
      </c>
      <c r="Q4" s="108" t="s">
        <v>239</v>
      </c>
      <c r="R4" s="108" t="s">
        <v>240</v>
      </c>
    </row>
    <row r="5" spans="2:18" ht="12.75" customHeight="1" x14ac:dyDescent="0.2">
      <c r="B5" s="111" t="s">
        <v>233</v>
      </c>
      <c r="J5" s="248" t="s">
        <v>171</v>
      </c>
      <c r="K5" s="169">
        <v>5.24</v>
      </c>
      <c r="L5" s="169">
        <v>4.6500000000000004</v>
      </c>
      <c r="M5" s="169">
        <v>3.91</v>
      </c>
      <c r="N5" s="169">
        <v>3.89</v>
      </c>
      <c r="O5" s="169">
        <v>1.58</v>
      </c>
      <c r="P5" s="169">
        <v>7.26</v>
      </c>
      <c r="Q5" s="169">
        <v>3.53</v>
      </c>
      <c r="R5" s="169">
        <v>7.45</v>
      </c>
    </row>
    <row r="6" spans="2:18" ht="12.75" customHeight="1" x14ac:dyDescent="0.2">
      <c r="J6" s="248" t="s">
        <v>172</v>
      </c>
      <c r="K6" s="169">
        <v>4.32</v>
      </c>
      <c r="L6" s="169">
        <v>2.97</v>
      </c>
      <c r="M6" s="169">
        <v>3.2</v>
      </c>
      <c r="N6" s="169">
        <v>3.56</v>
      </c>
      <c r="O6" s="169">
        <v>1.36</v>
      </c>
      <c r="P6" s="169">
        <v>6.34</v>
      </c>
      <c r="Q6" s="169">
        <v>3.35</v>
      </c>
      <c r="R6" s="169">
        <v>7.06</v>
      </c>
    </row>
    <row r="7" spans="2:18" ht="12.75" customHeight="1" x14ac:dyDescent="0.2">
      <c r="J7" s="248" t="s">
        <v>173</v>
      </c>
      <c r="K7" s="169">
        <v>2</v>
      </c>
      <c r="L7" s="169">
        <v>0.94</v>
      </c>
      <c r="M7" s="169">
        <v>2.2799999999999998</v>
      </c>
      <c r="N7" s="169">
        <v>1.76</v>
      </c>
      <c r="O7" s="169">
        <v>1.48</v>
      </c>
      <c r="P7" s="169">
        <v>4.46</v>
      </c>
      <c r="Q7" s="169">
        <v>3.02</v>
      </c>
      <c r="R7" s="169">
        <v>5.33</v>
      </c>
    </row>
    <row r="8" spans="2:18" ht="12.75" customHeight="1" x14ac:dyDescent="0.2">
      <c r="J8" s="248" t="s">
        <v>315</v>
      </c>
      <c r="K8" s="169">
        <v>0.7</v>
      </c>
      <c r="L8" s="169">
        <v>0.43</v>
      </c>
      <c r="M8" s="169">
        <v>0.56999999999999995</v>
      </c>
      <c r="N8" s="169">
        <v>1.37</v>
      </c>
      <c r="O8" s="169">
        <v>1.4</v>
      </c>
      <c r="P8" s="169">
        <v>2.0499999999999998</v>
      </c>
      <c r="Q8" s="169">
        <v>2.69</v>
      </c>
      <c r="R8" s="169">
        <v>3.12</v>
      </c>
    </row>
    <row r="9" spans="2:18" ht="12.75" customHeight="1" x14ac:dyDescent="0.2">
      <c r="J9" s="248" t="s">
        <v>314</v>
      </c>
      <c r="K9" s="169">
        <v>0.89</v>
      </c>
      <c r="L9" s="169">
        <v>1.01</v>
      </c>
      <c r="M9" s="169">
        <v>1.4</v>
      </c>
      <c r="N9" s="169">
        <v>1.22</v>
      </c>
      <c r="O9" s="169">
        <v>1.73</v>
      </c>
      <c r="P9" s="169">
        <v>2.79</v>
      </c>
      <c r="Q9" s="169">
        <v>3.11</v>
      </c>
      <c r="R9" s="169">
        <v>3.64</v>
      </c>
    </row>
    <row r="24" spans="2:7" ht="12.75" customHeight="1" x14ac:dyDescent="0.2">
      <c r="B24" s="73" t="s">
        <v>7</v>
      </c>
    </row>
    <row r="25" spans="2:7" ht="12.75" customHeight="1" x14ac:dyDescent="0.2">
      <c r="B25" s="377" t="s">
        <v>312</v>
      </c>
      <c r="C25" s="377"/>
      <c r="D25" s="377"/>
      <c r="E25" s="377"/>
      <c r="F25" s="377"/>
      <c r="G25" s="377"/>
    </row>
    <row r="26" spans="2:7" ht="12.75" customHeight="1" x14ac:dyDescent="0.2">
      <c r="B26" s="377"/>
      <c r="C26" s="377"/>
      <c r="D26" s="377"/>
      <c r="E26" s="377"/>
      <c r="F26" s="377"/>
      <c r="G26" s="377"/>
    </row>
    <row r="27" spans="2:7" ht="12.75" customHeight="1" x14ac:dyDescent="0.2">
      <c r="B27" s="377"/>
      <c r="C27" s="377"/>
      <c r="D27" s="377"/>
      <c r="E27" s="377"/>
      <c r="F27" s="377"/>
      <c r="G27" s="377"/>
    </row>
    <row r="28" spans="2:7" ht="12.75" customHeight="1" x14ac:dyDescent="0.2">
      <c r="B28" s="377"/>
      <c r="C28" s="377"/>
      <c r="D28" s="377"/>
      <c r="E28" s="377"/>
      <c r="F28" s="377"/>
      <c r="G28" s="377"/>
    </row>
    <row r="29" spans="2:7" ht="12.75" customHeight="1" x14ac:dyDescent="0.2">
      <c r="B29" s="377"/>
      <c r="C29" s="377"/>
      <c r="D29" s="377"/>
      <c r="E29" s="377"/>
      <c r="F29" s="377"/>
      <c r="G29" s="377"/>
    </row>
    <row r="30" spans="2:7" ht="12.75" customHeight="1" x14ac:dyDescent="0.2">
      <c r="B30" s="377"/>
      <c r="C30" s="377"/>
      <c r="D30" s="377"/>
      <c r="E30" s="377"/>
      <c r="F30" s="377"/>
      <c r="G30" s="377"/>
    </row>
    <row r="34" spans="2:7" ht="12.75" customHeight="1" x14ac:dyDescent="0.2">
      <c r="B34" s="258" t="s">
        <v>570</v>
      </c>
    </row>
    <row r="35" spans="2:7" ht="12.75" customHeight="1" x14ac:dyDescent="0.2">
      <c r="B35" s="258" t="s">
        <v>571</v>
      </c>
      <c r="C35" s="73"/>
      <c r="D35" s="73"/>
      <c r="E35" s="73"/>
      <c r="F35" s="73"/>
      <c r="G35" s="73"/>
    </row>
    <row r="36" spans="2:7" ht="12.75" customHeight="1" x14ac:dyDescent="0.2">
      <c r="B36" s="262" t="s">
        <v>572</v>
      </c>
    </row>
    <row r="55" spans="2:7" ht="12.75" customHeight="1" x14ac:dyDescent="0.2">
      <c r="B55" s="276" t="s">
        <v>127</v>
      </c>
    </row>
    <row r="56" spans="2:7" ht="12.75" customHeight="1" x14ac:dyDescent="0.2">
      <c r="B56" s="377" t="s">
        <v>569</v>
      </c>
      <c r="C56" s="377"/>
      <c r="D56" s="377"/>
      <c r="E56" s="377"/>
      <c r="F56" s="377"/>
      <c r="G56" s="377"/>
    </row>
    <row r="57" spans="2:7" ht="12.75" customHeight="1" x14ac:dyDescent="0.2">
      <c r="B57" s="377"/>
      <c r="C57" s="377"/>
      <c r="D57" s="377"/>
      <c r="E57" s="377"/>
      <c r="F57" s="377"/>
      <c r="G57" s="377"/>
    </row>
    <row r="58" spans="2:7" ht="12.75" customHeight="1" x14ac:dyDescent="0.2">
      <c r="B58" s="377"/>
      <c r="C58" s="377"/>
      <c r="D58" s="377"/>
      <c r="E58" s="377"/>
      <c r="F58" s="377"/>
      <c r="G58" s="377"/>
    </row>
    <row r="59" spans="2:7" ht="12.75" customHeight="1" x14ac:dyDescent="0.2">
      <c r="B59" s="377"/>
      <c r="C59" s="377"/>
      <c r="D59" s="377"/>
      <c r="E59" s="377"/>
      <c r="F59" s="377"/>
      <c r="G59" s="377"/>
    </row>
    <row r="60" spans="2:7" ht="12.75" customHeight="1" x14ac:dyDescent="0.2">
      <c r="B60" s="377"/>
      <c r="C60" s="377"/>
      <c r="D60" s="377"/>
      <c r="E60" s="377"/>
      <c r="F60" s="377"/>
      <c r="G60" s="377"/>
    </row>
    <row r="61" spans="2:7" ht="12.75" customHeight="1" x14ac:dyDescent="0.2">
      <c r="B61" s="377"/>
      <c r="C61" s="377"/>
      <c r="D61" s="377"/>
      <c r="E61" s="377"/>
      <c r="F61" s="377"/>
      <c r="G61" s="377"/>
    </row>
    <row r="62" spans="2:7" ht="12.75" customHeight="1" x14ac:dyDescent="0.2">
      <c r="B62" s="377"/>
      <c r="C62" s="377"/>
      <c r="D62" s="377"/>
      <c r="E62" s="377"/>
      <c r="F62" s="377"/>
      <c r="G62" s="377"/>
    </row>
  </sheetData>
  <mergeCells count="2">
    <mergeCell ref="B25:G30"/>
    <mergeCell ref="B56:G62"/>
  </mergeCell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B2:AD93"/>
  <sheetViews>
    <sheetView showGridLines="0" zoomScaleNormal="100" workbookViewId="0"/>
  </sheetViews>
  <sheetFormatPr defaultColWidth="9.140625" defaultRowHeight="12.75" customHeight="1" x14ac:dyDescent="0.2"/>
  <cols>
    <col min="1" max="8" width="9.140625" style="17" customWidth="1"/>
    <col min="9" max="19" width="9.140625" style="108" customWidth="1"/>
    <col min="20" max="20" width="9.140625" style="142" customWidth="1"/>
    <col min="21" max="24" width="9.140625" style="108"/>
    <col min="25" max="16384" width="9.140625" style="17"/>
  </cols>
  <sheetData>
    <row r="2" spans="2:30" ht="12.75" customHeight="1" x14ac:dyDescent="0.2">
      <c r="J2" s="53"/>
      <c r="K2" s="53"/>
      <c r="L2" s="53"/>
      <c r="M2" s="53"/>
      <c r="N2" s="53"/>
      <c r="Q2" s="191"/>
      <c r="R2" s="191"/>
      <c r="S2" s="191"/>
    </row>
    <row r="3" spans="2:30" ht="12.75" customHeight="1" x14ac:dyDescent="0.2">
      <c r="B3" s="51" t="s">
        <v>366</v>
      </c>
      <c r="J3" s="55"/>
      <c r="K3" s="58" t="s">
        <v>577</v>
      </c>
      <c r="L3" s="58" t="s">
        <v>578</v>
      </c>
      <c r="M3" s="58" t="s">
        <v>579</v>
      </c>
      <c r="N3" s="58"/>
      <c r="Q3" s="191"/>
      <c r="R3" s="58"/>
      <c r="S3" s="58"/>
      <c r="U3" s="206"/>
    </row>
    <row r="4" spans="2:30" ht="12.75" customHeight="1" x14ac:dyDescent="0.2">
      <c r="B4" s="51" t="s">
        <v>148</v>
      </c>
      <c r="J4" s="55"/>
      <c r="K4" s="58" t="s">
        <v>149</v>
      </c>
      <c r="L4" s="58" t="s">
        <v>150</v>
      </c>
      <c r="M4" s="58" t="s">
        <v>151</v>
      </c>
      <c r="N4" s="58"/>
      <c r="O4" s="58"/>
      <c r="P4" s="58"/>
      <c r="Q4" s="58"/>
      <c r="R4" s="58"/>
      <c r="S4" s="58"/>
      <c r="T4" s="207"/>
      <c r="U4" s="206"/>
    </row>
    <row r="5" spans="2:30" ht="12.75" customHeight="1" x14ac:dyDescent="0.2">
      <c r="B5" s="111" t="s">
        <v>152</v>
      </c>
      <c r="J5" s="55">
        <v>40908</v>
      </c>
      <c r="K5" s="52">
        <v>45.23</v>
      </c>
      <c r="L5" s="52">
        <v>8.0399999999999991</v>
      </c>
      <c r="M5" s="52">
        <v>2.35</v>
      </c>
      <c r="N5" s="58"/>
      <c r="O5" s="58"/>
      <c r="P5" s="58"/>
      <c r="Q5" s="58"/>
      <c r="R5" s="58"/>
      <c r="S5" s="58"/>
      <c r="T5" s="207"/>
      <c r="U5" s="206"/>
    </row>
    <row r="6" spans="2:30" ht="12.75" customHeight="1" x14ac:dyDescent="0.2">
      <c r="J6" s="55">
        <v>40999</v>
      </c>
      <c r="K6" s="52">
        <v>40.99</v>
      </c>
      <c r="L6" s="52">
        <v>6.16</v>
      </c>
      <c r="M6" s="52">
        <v>2.2599999999999998</v>
      </c>
      <c r="N6" s="58"/>
      <c r="O6" s="58"/>
      <c r="P6" s="58"/>
      <c r="Q6" s="58"/>
      <c r="R6" s="58"/>
      <c r="S6" s="58"/>
    </row>
    <row r="7" spans="2:30" ht="12.75" customHeight="1" x14ac:dyDescent="0.2">
      <c r="J7" s="55">
        <v>41090</v>
      </c>
      <c r="K7" s="52">
        <v>41.9</v>
      </c>
      <c r="L7" s="52">
        <v>6.65</v>
      </c>
      <c r="M7" s="52">
        <v>2.81</v>
      </c>
      <c r="N7" s="58"/>
      <c r="O7" s="58"/>
      <c r="P7" s="58"/>
      <c r="Q7" s="58"/>
      <c r="R7" s="58"/>
      <c r="S7" s="58"/>
    </row>
    <row r="8" spans="2:30" ht="12.75" customHeight="1" x14ac:dyDescent="0.2">
      <c r="J8" s="55">
        <v>41182</v>
      </c>
      <c r="K8" s="52">
        <v>41.97</v>
      </c>
      <c r="L8" s="52">
        <v>7.61</v>
      </c>
      <c r="M8" s="52">
        <v>4.13</v>
      </c>
      <c r="N8" s="58"/>
      <c r="O8" s="58"/>
      <c r="P8" s="58"/>
      <c r="Q8" s="58"/>
      <c r="R8" s="58"/>
      <c r="S8" s="58"/>
    </row>
    <row r="9" spans="2:30" ht="12.75" customHeight="1" x14ac:dyDescent="0.2">
      <c r="J9" s="55">
        <v>41274</v>
      </c>
      <c r="K9" s="52">
        <v>41.56</v>
      </c>
      <c r="L9" s="52">
        <v>8.07</v>
      </c>
      <c r="M9" s="52">
        <v>4.96</v>
      </c>
      <c r="N9" s="58"/>
      <c r="O9" s="58"/>
      <c r="P9" s="58"/>
      <c r="Q9" s="58"/>
      <c r="R9" s="58"/>
      <c r="S9" s="58"/>
    </row>
    <row r="10" spans="2:30" ht="12.75" customHeight="1" x14ac:dyDescent="0.2">
      <c r="J10" s="55">
        <v>41364</v>
      </c>
      <c r="K10" s="52">
        <v>40.65</v>
      </c>
      <c r="L10" s="52">
        <v>9.77</v>
      </c>
      <c r="M10" s="52">
        <v>4.92</v>
      </c>
      <c r="N10" s="58"/>
      <c r="O10" s="58"/>
      <c r="P10" s="58"/>
      <c r="Q10" s="58"/>
      <c r="R10" s="58"/>
      <c r="S10" s="58"/>
      <c r="U10" s="55"/>
      <c r="V10" s="58"/>
      <c r="W10" s="58"/>
      <c r="X10" s="58"/>
      <c r="Y10" s="58"/>
      <c r="Z10" s="58"/>
      <c r="AA10" s="58"/>
      <c r="AB10" s="58"/>
      <c r="AC10" s="58"/>
      <c r="AD10" s="58"/>
    </row>
    <row r="11" spans="2:30" ht="12.75" customHeight="1" x14ac:dyDescent="0.2">
      <c r="J11" s="55">
        <v>41455</v>
      </c>
      <c r="K11" s="52">
        <v>40.54</v>
      </c>
      <c r="L11" s="52">
        <v>9.5</v>
      </c>
      <c r="M11" s="52">
        <v>5.29</v>
      </c>
      <c r="N11" s="58"/>
      <c r="O11" s="58"/>
      <c r="P11" s="58"/>
      <c r="Q11" s="58"/>
      <c r="R11" s="58"/>
      <c r="S11" s="58"/>
      <c r="U11" s="55"/>
      <c r="V11" s="58"/>
      <c r="W11" s="58"/>
      <c r="X11" s="58"/>
      <c r="Y11" s="58"/>
      <c r="Z11" s="58"/>
      <c r="AA11" s="58"/>
      <c r="AB11" s="58"/>
      <c r="AC11" s="58"/>
      <c r="AD11" s="58"/>
    </row>
    <row r="12" spans="2:30" ht="12.75" customHeight="1" x14ac:dyDescent="0.2">
      <c r="J12" s="55">
        <v>41547</v>
      </c>
      <c r="K12" s="52">
        <v>38.46</v>
      </c>
      <c r="L12" s="52">
        <v>9.98</v>
      </c>
      <c r="M12" s="52">
        <v>5.12</v>
      </c>
      <c r="N12" s="58"/>
      <c r="O12" s="58"/>
      <c r="P12" s="58"/>
      <c r="Q12" s="58"/>
      <c r="R12" s="58"/>
      <c r="S12" s="58"/>
      <c r="U12" s="55"/>
      <c r="V12" s="58"/>
      <c r="W12" s="58"/>
      <c r="X12" s="58"/>
      <c r="Y12" s="58"/>
      <c r="Z12" s="58"/>
      <c r="AA12" s="58"/>
      <c r="AB12" s="58"/>
      <c r="AC12" s="58"/>
      <c r="AD12" s="58"/>
    </row>
    <row r="13" spans="2:30" ht="12.75" customHeight="1" x14ac:dyDescent="0.2">
      <c r="J13" s="55">
        <v>41639</v>
      </c>
      <c r="K13" s="52">
        <v>34.299999999999997</v>
      </c>
      <c r="L13" s="52">
        <v>8.24</v>
      </c>
      <c r="M13" s="52">
        <v>5.93</v>
      </c>
      <c r="N13" s="58"/>
      <c r="O13" s="58"/>
      <c r="P13" s="58"/>
      <c r="Q13" s="58"/>
      <c r="R13" s="58"/>
      <c r="S13" s="58"/>
      <c r="U13" s="55"/>
      <c r="V13" s="58"/>
      <c r="W13" s="58"/>
      <c r="X13" s="58"/>
      <c r="Y13" s="58"/>
      <c r="Z13" s="58"/>
      <c r="AA13" s="58"/>
      <c r="AB13" s="58"/>
      <c r="AC13" s="58"/>
      <c r="AD13" s="58"/>
    </row>
    <row r="14" spans="2:30" ht="12.75" customHeight="1" x14ac:dyDescent="0.2">
      <c r="J14" s="55">
        <v>41729</v>
      </c>
      <c r="K14" s="52">
        <v>34.409999999999997</v>
      </c>
      <c r="L14" s="52">
        <v>8.35</v>
      </c>
      <c r="M14" s="52">
        <v>5.86</v>
      </c>
      <c r="N14" s="58"/>
      <c r="O14" s="58"/>
      <c r="P14" s="58"/>
      <c r="Q14" s="58"/>
      <c r="R14" s="58"/>
      <c r="S14" s="58"/>
      <c r="U14" s="55"/>
      <c r="V14" s="58"/>
      <c r="W14" s="58"/>
      <c r="X14" s="58"/>
      <c r="Y14" s="58"/>
      <c r="Z14" s="58"/>
      <c r="AA14" s="58"/>
      <c r="AB14" s="58"/>
      <c r="AC14" s="58"/>
      <c r="AD14" s="58"/>
    </row>
    <row r="15" spans="2:30" ht="12.75" customHeight="1" x14ac:dyDescent="0.2">
      <c r="J15" s="55">
        <v>41820</v>
      </c>
      <c r="K15" s="52">
        <v>33.81</v>
      </c>
      <c r="L15" s="52">
        <v>7.96</v>
      </c>
      <c r="M15" s="52">
        <v>5.49</v>
      </c>
      <c r="N15" s="58"/>
      <c r="O15" s="58"/>
      <c r="P15" s="58"/>
      <c r="Q15" s="58"/>
      <c r="R15" s="58"/>
      <c r="S15" s="58"/>
      <c r="U15" s="55"/>
      <c r="V15" s="58"/>
      <c r="W15" s="58"/>
      <c r="X15" s="58"/>
      <c r="Y15" s="58"/>
      <c r="Z15" s="58"/>
      <c r="AA15" s="58"/>
      <c r="AB15" s="58"/>
      <c r="AC15" s="58"/>
      <c r="AD15" s="58"/>
    </row>
    <row r="16" spans="2:30" ht="12.75" customHeight="1" x14ac:dyDescent="0.2">
      <c r="J16" s="55">
        <v>41912</v>
      </c>
      <c r="K16" s="52">
        <v>34.409999999999997</v>
      </c>
      <c r="L16" s="52">
        <v>8.1</v>
      </c>
      <c r="M16" s="52">
        <v>5.18</v>
      </c>
      <c r="N16" s="58"/>
      <c r="O16" s="58"/>
      <c r="P16" s="58"/>
      <c r="Q16" s="58"/>
      <c r="R16" s="58"/>
      <c r="S16" s="58"/>
      <c r="U16" s="55"/>
      <c r="V16" s="58"/>
      <c r="W16" s="58"/>
      <c r="X16" s="58"/>
      <c r="Y16" s="58"/>
      <c r="Z16" s="58"/>
      <c r="AA16" s="58"/>
      <c r="AB16" s="58"/>
      <c r="AC16" s="58"/>
      <c r="AD16" s="58"/>
    </row>
    <row r="17" spans="2:30" ht="12.75" customHeight="1" x14ac:dyDescent="0.2">
      <c r="J17" s="55">
        <v>42004</v>
      </c>
      <c r="K17" s="52">
        <v>33.74</v>
      </c>
      <c r="L17" s="52">
        <v>8.0500000000000007</v>
      </c>
      <c r="M17" s="52">
        <v>5.33</v>
      </c>
      <c r="N17" s="58"/>
      <c r="O17" s="58"/>
      <c r="P17" s="58"/>
      <c r="Q17" s="58"/>
      <c r="R17" s="58"/>
      <c r="S17" s="58"/>
      <c r="U17" s="55"/>
      <c r="V17" s="58"/>
      <c r="W17" s="58"/>
      <c r="X17" s="58"/>
      <c r="Y17" s="58"/>
      <c r="Z17" s="58"/>
      <c r="AA17" s="58"/>
      <c r="AB17" s="58"/>
      <c r="AC17" s="58"/>
      <c r="AD17" s="58"/>
    </row>
    <row r="18" spans="2:30" ht="12.75" customHeight="1" x14ac:dyDescent="0.2">
      <c r="J18" s="55">
        <v>42094</v>
      </c>
      <c r="K18" s="52">
        <v>31.55</v>
      </c>
      <c r="L18" s="52">
        <v>8.18</v>
      </c>
      <c r="M18" s="52">
        <v>4.3899999999999997</v>
      </c>
      <c r="N18" s="58"/>
      <c r="O18" s="58"/>
      <c r="P18" s="58"/>
      <c r="Q18" s="58"/>
      <c r="R18" s="58"/>
      <c r="S18" s="58"/>
      <c r="U18" s="55"/>
      <c r="V18" s="58"/>
      <c r="W18" s="58"/>
      <c r="X18" s="58"/>
      <c r="Y18" s="58"/>
      <c r="Z18" s="58"/>
      <c r="AA18" s="58"/>
      <c r="AB18" s="58"/>
      <c r="AC18" s="58"/>
      <c r="AD18" s="58"/>
    </row>
    <row r="19" spans="2:30" ht="12.75" customHeight="1" x14ac:dyDescent="0.2">
      <c r="J19" s="55">
        <v>42185</v>
      </c>
      <c r="K19" s="52">
        <v>30.76</v>
      </c>
      <c r="L19" s="52">
        <v>8.5500000000000007</v>
      </c>
      <c r="M19" s="52">
        <v>4.37</v>
      </c>
      <c r="N19" s="58"/>
      <c r="O19" s="58"/>
      <c r="P19" s="58"/>
      <c r="Q19" s="58"/>
      <c r="R19" s="58"/>
      <c r="S19" s="58"/>
      <c r="U19" s="55"/>
      <c r="V19" s="58"/>
      <c r="W19" s="58"/>
      <c r="X19" s="58"/>
      <c r="Y19" s="58"/>
      <c r="Z19" s="58"/>
      <c r="AA19" s="58"/>
      <c r="AB19" s="58"/>
      <c r="AC19" s="58"/>
      <c r="AD19" s="58"/>
    </row>
    <row r="20" spans="2:30" ht="12.75" customHeight="1" x14ac:dyDescent="0.2">
      <c r="J20" s="55">
        <v>42277</v>
      </c>
      <c r="K20" s="52">
        <v>32.47</v>
      </c>
      <c r="L20" s="52">
        <v>10.67</v>
      </c>
      <c r="M20" s="52">
        <v>4.1500000000000004</v>
      </c>
      <c r="N20" s="58"/>
      <c r="O20" s="58"/>
      <c r="P20" s="58"/>
      <c r="Q20" s="58"/>
      <c r="R20" s="58"/>
      <c r="S20" s="58"/>
      <c r="U20" s="55"/>
      <c r="V20" s="58"/>
      <c r="W20" s="58"/>
      <c r="X20" s="58"/>
      <c r="Y20" s="58"/>
      <c r="Z20" s="58"/>
      <c r="AA20" s="58"/>
      <c r="AB20" s="58"/>
      <c r="AC20" s="58"/>
      <c r="AD20" s="58"/>
    </row>
    <row r="21" spans="2:30" ht="12.75" customHeight="1" x14ac:dyDescent="0.2">
      <c r="J21" s="55">
        <v>42369</v>
      </c>
      <c r="K21" s="52">
        <v>30.16</v>
      </c>
      <c r="L21" s="52">
        <v>9.7899999999999991</v>
      </c>
      <c r="M21" s="52">
        <v>3.98</v>
      </c>
      <c r="N21" s="58"/>
      <c r="O21" s="58"/>
      <c r="P21" s="58"/>
      <c r="Q21" s="58"/>
      <c r="R21" s="58"/>
      <c r="S21" s="58"/>
      <c r="U21" s="55"/>
      <c r="V21" s="58"/>
      <c r="W21" s="58"/>
      <c r="X21" s="58"/>
      <c r="Y21" s="58"/>
      <c r="Z21" s="58"/>
      <c r="AA21" s="58"/>
      <c r="AB21" s="58"/>
      <c r="AC21" s="58"/>
      <c r="AD21" s="58"/>
    </row>
    <row r="22" spans="2:30" ht="12.75" customHeight="1" x14ac:dyDescent="0.2">
      <c r="J22" s="55">
        <v>42460</v>
      </c>
      <c r="K22" s="52">
        <v>29.33</v>
      </c>
      <c r="L22" s="52">
        <v>8.81</v>
      </c>
      <c r="M22" s="52">
        <v>3.77</v>
      </c>
      <c r="N22" s="58"/>
      <c r="O22" s="58"/>
      <c r="P22" s="58"/>
      <c r="Q22" s="58"/>
      <c r="R22" s="58"/>
      <c r="S22" s="58"/>
      <c r="U22" s="55"/>
      <c r="V22" s="58"/>
      <c r="W22" s="58"/>
      <c r="X22" s="58"/>
      <c r="Y22" s="58"/>
      <c r="Z22" s="58"/>
      <c r="AA22" s="58"/>
      <c r="AB22" s="58"/>
      <c r="AC22" s="58"/>
      <c r="AD22" s="58"/>
    </row>
    <row r="23" spans="2:30" ht="12.75" customHeight="1" x14ac:dyDescent="0.2">
      <c r="J23" s="55">
        <v>42551</v>
      </c>
      <c r="K23" s="52">
        <v>29.54</v>
      </c>
      <c r="L23" s="52">
        <v>10.050000000000001</v>
      </c>
      <c r="M23" s="52">
        <v>4.16</v>
      </c>
      <c r="N23" s="58"/>
      <c r="O23" s="58"/>
      <c r="P23" s="58"/>
      <c r="Q23" s="58"/>
      <c r="R23" s="58"/>
      <c r="S23" s="58"/>
      <c r="U23" s="55"/>
      <c r="V23" s="58"/>
      <c r="W23" s="58"/>
      <c r="X23" s="58"/>
      <c r="Y23" s="58"/>
      <c r="Z23" s="58"/>
      <c r="AA23" s="58"/>
      <c r="AB23" s="58"/>
      <c r="AC23" s="58"/>
      <c r="AD23" s="58"/>
    </row>
    <row r="24" spans="2:30" ht="12.75" customHeight="1" x14ac:dyDescent="0.2">
      <c r="J24" s="55">
        <v>42643</v>
      </c>
      <c r="K24" s="52">
        <v>27.95</v>
      </c>
      <c r="L24" s="52">
        <v>8.14</v>
      </c>
      <c r="M24" s="52">
        <v>4.3499999999999996</v>
      </c>
      <c r="N24" s="58"/>
      <c r="O24" s="58"/>
      <c r="P24" s="58"/>
      <c r="Q24" s="58"/>
      <c r="R24" s="58"/>
      <c r="S24" s="58"/>
      <c r="U24" s="55"/>
      <c r="V24" s="58"/>
      <c r="W24" s="58"/>
      <c r="X24" s="58"/>
      <c r="Y24" s="58"/>
      <c r="Z24" s="58"/>
      <c r="AA24" s="58"/>
      <c r="AB24" s="58"/>
      <c r="AC24" s="58"/>
      <c r="AD24" s="58"/>
    </row>
    <row r="25" spans="2:30" ht="12.75" customHeight="1" x14ac:dyDescent="0.2">
      <c r="B25" s="73" t="s">
        <v>7</v>
      </c>
      <c r="J25" s="55">
        <v>42735</v>
      </c>
      <c r="K25" s="52">
        <v>30.12</v>
      </c>
      <c r="L25" s="52">
        <v>9.61</v>
      </c>
      <c r="M25" s="52">
        <v>4.3899999999999997</v>
      </c>
      <c r="N25" s="58"/>
      <c r="O25" s="58"/>
      <c r="P25" s="58"/>
      <c r="Q25" s="58"/>
      <c r="R25" s="58"/>
      <c r="S25" s="58"/>
      <c r="U25" s="55"/>
      <c r="V25" s="58"/>
      <c r="W25" s="58"/>
      <c r="X25" s="58"/>
      <c r="Y25" s="58"/>
      <c r="Z25" s="58"/>
      <c r="AA25" s="58"/>
      <c r="AB25" s="58"/>
      <c r="AC25" s="58"/>
      <c r="AD25" s="58"/>
    </row>
    <row r="26" spans="2:30" ht="12.75" customHeight="1" x14ac:dyDescent="0.2">
      <c r="B26" s="367" t="s">
        <v>153</v>
      </c>
      <c r="C26" s="367"/>
      <c r="D26" s="367"/>
      <c r="E26" s="367"/>
      <c r="F26" s="367"/>
      <c r="G26" s="367"/>
      <c r="J26" s="55">
        <v>42825</v>
      </c>
      <c r="K26" s="52">
        <v>30.58</v>
      </c>
      <c r="L26" s="52">
        <v>13.95</v>
      </c>
      <c r="M26" s="52">
        <v>6.67</v>
      </c>
      <c r="N26" s="58"/>
      <c r="O26" s="58"/>
      <c r="P26" s="58"/>
      <c r="Q26" s="58"/>
      <c r="R26" s="58"/>
      <c r="S26" s="58"/>
      <c r="U26" s="55"/>
      <c r="V26" s="58"/>
      <c r="W26" s="58"/>
      <c r="X26" s="58"/>
      <c r="Y26" s="58"/>
      <c r="Z26" s="58"/>
      <c r="AA26" s="58"/>
      <c r="AB26" s="58"/>
      <c r="AC26" s="58"/>
      <c r="AD26" s="58"/>
    </row>
    <row r="27" spans="2:30" ht="12.75" customHeight="1" x14ac:dyDescent="0.2">
      <c r="B27" s="367"/>
      <c r="C27" s="367"/>
      <c r="D27" s="367"/>
      <c r="E27" s="367"/>
      <c r="F27" s="367"/>
      <c r="G27" s="367"/>
      <c r="J27" s="55">
        <v>42916</v>
      </c>
      <c r="K27" s="52">
        <v>29.34</v>
      </c>
      <c r="L27" s="52">
        <v>12.07</v>
      </c>
      <c r="M27" s="52">
        <v>5.43</v>
      </c>
      <c r="N27" s="58"/>
      <c r="O27" s="58"/>
      <c r="P27" s="58"/>
      <c r="Q27" s="58"/>
      <c r="R27" s="58"/>
      <c r="S27" s="58"/>
      <c r="U27" s="55"/>
      <c r="V27" s="58"/>
      <c r="W27" s="58"/>
      <c r="X27" s="58"/>
      <c r="Y27" s="58"/>
      <c r="Z27" s="58"/>
      <c r="AA27" s="58"/>
      <c r="AB27" s="58"/>
      <c r="AC27" s="58"/>
      <c r="AD27" s="58"/>
    </row>
    <row r="28" spans="2:30" ht="12.75" customHeight="1" x14ac:dyDescent="0.2">
      <c r="B28" s="367"/>
      <c r="C28" s="367"/>
      <c r="D28" s="367"/>
      <c r="E28" s="367"/>
      <c r="F28" s="367"/>
      <c r="G28" s="367"/>
      <c r="J28" s="55">
        <v>43008</v>
      </c>
      <c r="K28" s="52">
        <v>25.23</v>
      </c>
      <c r="L28" s="52">
        <v>10.68</v>
      </c>
      <c r="M28" s="52">
        <v>5.75</v>
      </c>
      <c r="N28" s="58"/>
      <c r="O28" s="58"/>
      <c r="P28" s="58"/>
      <c r="Q28" s="58"/>
      <c r="R28" s="58"/>
      <c r="S28" s="58"/>
      <c r="U28" s="55"/>
      <c r="V28" s="58"/>
      <c r="W28" s="58"/>
      <c r="X28" s="58"/>
      <c r="Y28" s="58"/>
      <c r="Z28" s="58"/>
      <c r="AA28" s="58"/>
      <c r="AB28" s="58"/>
      <c r="AC28" s="58"/>
      <c r="AD28" s="58"/>
    </row>
    <row r="29" spans="2:30" ht="12.75" customHeight="1" x14ac:dyDescent="0.2">
      <c r="B29" s="367"/>
      <c r="C29" s="367"/>
      <c r="D29" s="367"/>
      <c r="E29" s="367"/>
      <c r="F29" s="367"/>
      <c r="G29" s="367"/>
      <c r="J29" s="55">
        <v>43100</v>
      </c>
      <c r="K29" s="52">
        <v>27.48</v>
      </c>
      <c r="L29" s="52">
        <v>12.48</v>
      </c>
      <c r="M29" s="52">
        <v>5.38</v>
      </c>
      <c r="N29" s="58"/>
      <c r="O29" s="58"/>
      <c r="P29" s="58"/>
      <c r="Q29" s="58"/>
      <c r="R29" s="58"/>
      <c r="S29" s="58"/>
      <c r="U29" s="55"/>
      <c r="V29" s="58"/>
      <c r="W29" s="58"/>
      <c r="X29" s="58"/>
      <c r="Y29" s="58"/>
      <c r="Z29" s="58"/>
      <c r="AA29" s="58"/>
      <c r="AB29" s="58"/>
      <c r="AC29" s="58"/>
      <c r="AD29" s="58"/>
    </row>
    <row r="30" spans="2:30" ht="12.75" customHeight="1" x14ac:dyDescent="0.2">
      <c r="J30" s="55">
        <v>43190</v>
      </c>
      <c r="K30" s="52">
        <v>19.91</v>
      </c>
      <c r="L30" s="52">
        <v>6.89</v>
      </c>
      <c r="M30" s="52">
        <v>5.14</v>
      </c>
      <c r="N30" s="58"/>
      <c r="O30" s="58"/>
      <c r="P30" s="58"/>
      <c r="Q30" s="58"/>
      <c r="R30" s="58"/>
      <c r="S30" s="58"/>
      <c r="U30" s="55"/>
      <c r="V30" s="58"/>
      <c r="W30" s="58"/>
      <c r="X30" s="58"/>
      <c r="Y30" s="58"/>
      <c r="Z30" s="58"/>
      <c r="AA30" s="58"/>
      <c r="AB30" s="58"/>
      <c r="AC30" s="58"/>
      <c r="AD30" s="58"/>
    </row>
    <row r="31" spans="2:30" ht="12.75" customHeight="1" x14ac:dyDescent="0.2">
      <c r="J31" s="55">
        <v>43281</v>
      </c>
      <c r="K31" s="52">
        <v>20.62</v>
      </c>
      <c r="L31" s="52">
        <v>7.25</v>
      </c>
      <c r="M31" s="52">
        <v>4.9000000000000004</v>
      </c>
      <c r="N31" s="58"/>
      <c r="O31" s="58"/>
      <c r="P31" s="58"/>
      <c r="Q31" s="58"/>
      <c r="R31" s="58"/>
      <c r="S31" s="58"/>
    </row>
    <row r="32" spans="2:30" ht="12.75" customHeight="1" x14ac:dyDescent="0.2">
      <c r="J32" s="55">
        <v>43373</v>
      </c>
      <c r="K32" s="52">
        <v>20.8</v>
      </c>
      <c r="L32" s="52">
        <v>7.18</v>
      </c>
      <c r="M32" s="52">
        <v>5.03</v>
      </c>
      <c r="N32" s="58"/>
      <c r="O32" s="58"/>
      <c r="P32" s="58"/>
      <c r="Q32" s="58"/>
      <c r="R32" s="58"/>
      <c r="S32" s="58"/>
      <c r="U32" s="206"/>
    </row>
    <row r="33" spans="2:21" ht="12.75" customHeight="1" x14ac:dyDescent="0.2">
      <c r="B33" s="51" t="s">
        <v>574</v>
      </c>
      <c r="J33" s="55">
        <v>43465</v>
      </c>
      <c r="K33" s="52">
        <v>24.45</v>
      </c>
      <c r="L33" s="52">
        <v>9.35</v>
      </c>
      <c r="M33" s="52">
        <v>5.05</v>
      </c>
      <c r="N33" s="58"/>
      <c r="O33" s="58"/>
      <c r="P33" s="58"/>
      <c r="Q33" s="58"/>
      <c r="R33" s="58"/>
      <c r="S33" s="58"/>
      <c r="U33" s="206"/>
    </row>
    <row r="34" spans="2:21" ht="12.75" customHeight="1" x14ac:dyDescent="0.2">
      <c r="B34" s="51" t="s">
        <v>575</v>
      </c>
      <c r="J34" s="55"/>
      <c r="K34" s="52"/>
      <c r="L34" s="52"/>
      <c r="M34" s="58"/>
      <c r="N34" s="58"/>
      <c r="O34" s="58"/>
      <c r="P34" s="58"/>
      <c r="Q34" s="58"/>
      <c r="R34" s="58"/>
      <c r="S34" s="58"/>
      <c r="U34" s="206"/>
    </row>
    <row r="35" spans="2:21" ht="12.75" customHeight="1" x14ac:dyDescent="0.2">
      <c r="B35" s="111" t="s">
        <v>576</v>
      </c>
      <c r="J35" s="55"/>
      <c r="K35" s="52"/>
      <c r="L35" s="52"/>
      <c r="M35" s="58"/>
      <c r="N35" s="58"/>
      <c r="O35" s="58"/>
      <c r="P35" s="58"/>
      <c r="Q35" s="58"/>
      <c r="R35" s="58"/>
      <c r="S35" s="58"/>
      <c r="U35" s="206"/>
    </row>
    <row r="36" spans="2:21" ht="12.75" customHeight="1" x14ac:dyDescent="0.2">
      <c r="J36" s="55"/>
      <c r="K36" s="52"/>
      <c r="L36" s="52"/>
      <c r="M36" s="58"/>
      <c r="N36" s="58"/>
      <c r="O36" s="58"/>
      <c r="P36" s="58"/>
      <c r="Q36" s="58"/>
      <c r="R36" s="58"/>
      <c r="S36" s="58"/>
      <c r="U36" s="206"/>
    </row>
    <row r="37" spans="2:21" ht="12.75" customHeight="1" x14ac:dyDescent="0.2">
      <c r="J37" s="55"/>
      <c r="K37" s="52"/>
      <c r="L37" s="52"/>
      <c r="M37" s="58"/>
      <c r="N37" s="58"/>
      <c r="O37" s="58"/>
      <c r="P37" s="58"/>
      <c r="Q37" s="58"/>
      <c r="R37" s="58"/>
      <c r="S37" s="58"/>
      <c r="U37" s="206"/>
    </row>
    <row r="38" spans="2:21" ht="12.75" customHeight="1" x14ac:dyDescent="0.2">
      <c r="J38" s="55"/>
      <c r="K38" s="52"/>
      <c r="L38" s="52"/>
      <c r="M38" s="58"/>
      <c r="N38" s="58"/>
      <c r="O38" s="58"/>
      <c r="P38" s="58"/>
      <c r="Q38" s="58"/>
      <c r="R38" s="58"/>
      <c r="S38" s="58"/>
      <c r="U38" s="206"/>
    </row>
    <row r="39" spans="2:21" ht="12.75" customHeight="1" x14ac:dyDescent="0.2">
      <c r="J39" s="55"/>
      <c r="K39" s="52"/>
      <c r="L39" s="52"/>
      <c r="M39" s="58"/>
      <c r="N39" s="58"/>
      <c r="O39" s="58"/>
      <c r="P39" s="58"/>
      <c r="Q39" s="58"/>
      <c r="R39" s="58"/>
      <c r="S39" s="58"/>
      <c r="U39" s="206"/>
    </row>
    <row r="40" spans="2:21" ht="12.75" customHeight="1" x14ac:dyDescent="0.2">
      <c r="J40" s="55"/>
      <c r="K40" s="52"/>
      <c r="L40" s="52"/>
      <c r="M40" s="58"/>
      <c r="N40" s="58"/>
      <c r="O40" s="58"/>
      <c r="P40" s="58"/>
      <c r="Q40" s="58"/>
      <c r="R40" s="58"/>
      <c r="S40" s="58"/>
      <c r="U40" s="206"/>
    </row>
    <row r="41" spans="2:21" ht="12.75" customHeight="1" x14ac:dyDescent="0.2">
      <c r="J41" s="55"/>
      <c r="K41" s="52"/>
      <c r="L41" s="52"/>
      <c r="M41" s="58"/>
      <c r="N41" s="58"/>
      <c r="O41" s="58"/>
      <c r="P41" s="58"/>
      <c r="Q41" s="58"/>
      <c r="R41" s="58"/>
      <c r="S41" s="58"/>
      <c r="U41" s="206"/>
    </row>
    <row r="42" spans="2:21" ht="12.75" customHeight="1" x14ac:dyDescent="0.2">
      <c r="J42" s="55"/>
      <c r="K42" s="58"/>
      <c r="L42" s="58"/>
      <c r="M42" s="58"/>
      <c r="N42" s="58"/>
      <c r="O42" s="58"/>
      <c r="P42" s="58"/>
      <c r="Q42" s="58"/>
      <c r="R42" s="58"/>
      <c r="S42" s="58"/>
      <c r="U42" s="206"/>
    </row>
    <row r="43" spans="2:21" ht="12.75" customHeight="1" x14ac:dyDescent="0.2">
      <c r="J43" s="55"/>
      <c r="K43" s="58"/>
      <c r="L43" s="58"/>
      <c r="M43" s="58"/>
      <c r="N43" s="58"/>
      <c r="O43" s="58"/>
      <c r="P43" s="58"/>
      <c r="Q43" s="58"/>
      <c r="R43" s="58"/>
      <c r="S43" s="58"/>
      <c r="U43" s="206"/>
    </row>
    <row r="44" spans="2:21" ht="12.75" customHeight="1" x14ac:dyDescent="0.2">
      <c r="J44" s="55"/>
      <c r="K44" s="58"/>
      <c r="L44" s="58"/>
      <c r="M44" s="58"/>
      <c r="N44" s="58"/>
      <c r="O44" s="58"/>
      <c r="P44" s="58"/>
      <c r="Q44" s="58"/>
      <c r="R44" s="58"/>
      <c r="S44" s="58"/>
      <c r="U44" s="206"/>
    </row>
    <row r="45" spans="2:21" ht="12.75" customHeight="1" x14ac:dyDescent="0.2">
      <c r="J45" s="55"/>
      <c r="K45" s="58"/>
      <c r="L45" s="58"/>
      <c r="M45" s="58"/>
      <c r="N45" s="58"/>
      <c r="O45" s="58"/>
      <c r="P45" s="58"/>
      <c r="Q45" s="58"/>
      <c r="R45" s="58"/>
      <c r="S45" s="58"/>
      <c r="U45" s="206"/>
    </row>
    <row r="46" spans="2:21" ht="12.75" customHeight="1" x14ac:dyDescent="0.2">
      <c r="J46" s="55"/>
      <c r="K46" s="58"/>
      <c r="L46" s="58"/>
      <c r="M46" s="58"/>
      <c r="N46" s="58"/>
      <c r="O46" s="58"/>
      <c r="P46" s="58"/>
      <c r="Q46" s="58"/>
      <c r="R46" s="58"/>
      <c r="S46" s="58"/>
      <c r="U46" s="206"/>
    </row>
    <row r="47" spans="2:21" ht="12.75" customHeight="1" x14ac:dyDescent="0.2">
      <c r="J47" s="55"/>
      <c r="K47" s="58"/>
      <c r="L47" s="58"/>
      <c r="M47" s="58"/>
      <c r="N47" s="58"/>
      <c r="O47" s="58"/>
      <c r="P47" s="58"/>
      <c r="Q47" s="58"/>
      <c r="R47" s="58"/>
      <c r="S47" s="58"/>
      <c r="U47" s="206"/>
    </row>
    <row r="48" spans="2:21" ht="12.75" customHeight="1" x14ac:dyDescent="0.2">
      <c r="J48" s="55"/>
      <c r="K48" s="58"/>
      <c r="L48" s="58"/>
      <c r="M48" s="58"/>
      <c r="N48" s="58"/>
      <c r="O48" s="58"/>
      <c r="P48" s="58"/>
      <c r="Q48" s="58"/>
      <c r="R48" s="58"/>
      <c r="S48" s="58"/>
      <c r="U48" s="206"/>
    </row>
    <row r="49" spans="2:21" ht="12.75" customHeight="1" x14ac:dyDescent="0.2">
      <c r="J49" s="55"/>
      <c r="K49" s="58"/>
      <c r="L49" s="58"/>
      <c r="M49" s="58"/>
      <c r="N49" s="58"/>
      <c r="O49" s="58"/>
      <c r="P49" s="58"/>
      <c r="Q49" s="58"/>
      <c r="R49" s="58"/>
      <c r="S49" s="58"/>
      <c r="U49" s="206"/>
    </row>
    <row r="50" spans="2:21" ht="12.75" customHeight="1" x14ac:dyDescent="0.2">
      <c r="J50" s="55"/>
      <c r="K50" s="58"/>
      <c r="L50" s="58"/>
      <c r="M50" s="58"/>
      <c r="N50" s="58"/>
      <c r="O50" s="58"/>
      <c r="P50" s="58"/>
      <c r="Q50" s="58"/>
      <c r="R50" s="58"/>
      <c r="S50" s="58"/>
      <c r="U50" s="206"/>
    </row>
    <row r="51" spans="2:21" ht="12.75" customHeight="1" x14ac:dyDescent="0.2">
      <c r="J51" s="55"/>
      <c r="K51" s="58"/>
      <c r="L51" s="58"/>
      <c r="M51" s="58"/>
      <c r="N51" s="58"/>
      <c r="O51" s="58"/>
      <c r="P51" s="58"/>
      <c r="Q51" s="58"/>
      <c r="R51" s="58"/>
      <c r="S51" s="58"/>
      <c r="U51" s="206"/>
    </row>
    <row r="52" spans="2:21" ht="12.75" customHeight="1" x14ac:dyDescent="0.2">
      <c r="J52" s="55"/>
      <c r="K52" s="58"/>
      <c r="L52" s="58"/>
      <c r="M52" s="58"/>
      <c r="N52" s="58"/>
      <c r="O52" s="58"/>
      <c r="P52" s="58"/>
      <c r="Q52" s="58"/>
      <c r="R52" s="58"/>
      <c r="S52" s="58"/>
    </row>
    <row r="53" spans="2:21" ht="12.75" customHeight="1" x14ac:dyDescent="0.2">
      <c r="J53" s="55"/>
      <c r="K53" s="58"/>
      <c r="L53" s="58"/>
      <c r="M53" s="58"/>
      <c r="N53" s="58"/>
      <c r="O53" s="58"/>
      <c r="P53" s="58"/>
      <c r="Q53" s="58"/>
      <c r="R53" s="58"/>
      <c r="S53" s="58"/>
    </row>
    <row r="54" spans="2:21" ht="12.75" customHeight="1" x14ac:dyDescent="0.2">
      <c r="J54" s="55"/>
      <c r="K54" s="58"/>
      <c r="L54" s="58"/>
      <c r="M54" s="58"/>
      <c r="N54" s="58"/>
      <c r="O54" s="58"/>
      <c r="P54" s="58"/>
      <c r="Q54" s="58"/>
      <c r="R54" s="58"/>
      <c r="S54" s="58"/>
    </row>
    <row r="55" spans="2:21" ht="12.75" customHeight="1" x14ac:dyDescent="0.2">
      <c r="B55" s="73" t="s">
        <v>127</v>
      </c>
      <c r="J55" s="55"/>
      <c r="K55" s="58"/>
      <c r="L55" s="58"/>
      <c r="M55" s="58"/>
      <c r="N55" s="58"/>
    </row>
    <row r="56" spans="2:21" ht="12.75" customHeight="1" x14ac:dyDescent="0.2">
      <c r="B56" s="367" t="s">
        <v>573</v>
      </c>
      <c r="C56" s="367"/>
      <c r="D56" s="367"/>
      <c r="E56" s="367"/>
      <c r="F56" s="367"/>
      <c r="G56" s="367"/>
      <c r="J56" s="55"/>
      <c r="K56" s="58"/>
      <c r="L56" s="58"/>
      <c r="M56" s="58"/>
      <c r="N56" s="58"/>
    </row>
    <row r="57" spans="2:21" ht="12.75" customHeight="1" x14ac:dyDescent="0.2">
      <c r="B57" s="367"/>
      <c r="C57" s="367"/>
      <c r="D57" s="367"/>
      <c r="E57" s="367"/>
      <c r="F57" s="367"/>
      <c r="G57" s="367"/>
      <c r="J57" s="55"/>
      <c r="K57" s="58"/>
      <c r="L57" s="58"/>
      <c r="M57" s="58"/>
      <c r="N57" s="58"/>
    </row>
    <row r="58" spans="2:21" ht="12.75" customHeight="1" x14ac:dyDescent="0.2">
      <c r="B58" s="367"/>
      <c r="C58" s="367"/>
      <c r="D58" s="367"/>
      <c r="E58" s="367"/>
      <c r="F58" s="367"/>
      <c r="G58" s="367"/>
      <c r="J58" s="55"/>
      <c r="K58" s="58"/>
      <c r="L58" s="58"/>
      <c r="M58" s="58"/>
      <c r="N58" s="58"/>
    </row>
    <row r="59" spans="2:21" ht="12.75" customHeight="1" x14ac:dyDescent="0.2">
      <c r="B59" s="367"/>
      <c r="C59" s="367"/>
      <c r="D59" s="367"/>
      <c r="E59" s="367"/>
      <c r="F59" s="367"/>
      <c r="G59" s="367"/>
      <c r="J59" s="55"/>
      <c r="K59" s="58"/>
      <c r="L59" s="58"/>
      <c r="M59" s="58"/>
      <c r="N59" s="58"/>
    </row>
    <row r="60" spans="2:21" ht="12.75" customHeight="1" x14ac:dyDescent="0.2">
      <c r="J60" s="55"/>
      <c r="K60" s="58"/>
      <c r="L60" s="58"/>
      <c r="M60" s="58"/>
      <c r="N60" s="58"/>
    </row>
    <row r="61" spans="2:21" ht="12.75" customHeight="1" x14ac:dyDescent="0.2">
      <c r="J61" s="55"/>
      <c r="K61" s="58"/>
      <c r="L61" s="58"/>
      <c r="M61" s="58"/>
      <c r="N61" s="58"/>
    </row>
    <row r="62" spans="2:21" ht="12.75" customHeight="1" x14ac:dyDescent="0.2">
      <c r="J62" s="55"/>
      <c r="K62" s="58"/>
      <c r="L62" s="58"/>
      <c r="M62" s="58"/>
      <c r="N62" s="58"/>
    </row>
    <row r="63" spans="2:21" ht="12.75" customHeight="1" x14ac:dyDescent="0.2">
      <c r="J63" s="55"/>
      <c r="K63" s="58"/>
      <c r="L63" s="58"/>
      <c r="M63" s="58"/>
      <c r="N63" s="58"/>
    </row>
    <row r="64" spans="2:21" ht="12.75" customHeight="1" x14ac:dyDescent="0.2">
      <c r="J64" s="55"/>
      <c r="K64" s="58"/>
      <c r="L64" s="58"/>
      <c r="M64" s="58"/>
      <c r="N64" s="58"/>
    </row>
    <row r="65" spans="10:14" ht="12.75" customHeight="1" x14ac:dyDescent="0.2">
      <c r="J65" s="55"/>
      <c r="K65" s="58"/>
      <c r="L65" s="58"/>
      <c r="M65" s="58"/>
      <c r="N65" s="58"/>
    </row>
    <row r="66" spans="10:14" ht="12.75" customHeight="1" x14ac:dyDescent="0.2">
      <c r="J66" s="55"/>
      <c r="K66" s="58"/>
      <c r="L66" s="58"/>
      <c r="M66" s="58"/>
      <c r="N66" s="58"/>
    </row>
    <row r="67" spans="10:14" ht="12.75" customHeight="1" x14ac:dyDescent="0.2">
      <c r="J67" s="55"/>
      <c r="K67" s="58"/>
      <c r="L67" s="58"/>
      <c r="M67" s="58"/>
      <c r="N67" s="58"/>
    </row>
    <row r="68" spans="10:14" ht="12.75" customHeight="1" x14ac:dyDescent="0.2">
      <c r="J68" s="55"/>
      <c r="K68" s="58"/>
      <c r="L68" s="58"/>
      <c r="M68" s="58"/>
      <c r="N68" s="58"/>
    </row>
    <row r="69" spans="10:14" ht="12.75" customHeight="1" x14ac:dyDescent="0.2">
      <c r="J69" s="55"/>
      <c r="K69" s="58"/>
      <c r="L69" s="58"/>
      <c r="M69" s="58"/>
      <c r="N69" s="58"/>
    </row>
    <row r="70" spans="10:14" ht="12.75" customHeight="1" x14ac:dyDescent="0.2">
      <c r="J70" s="55"/>
      <c r="K70" s="58"/>
      <c r="L70" s="58"/>
      <c r="M70" s="58"/>
      <c r="N70" s="58"/>
    </row>
    <row r="71" spans="10:14" ht="12.75" customHeight="1" x14ac:dyDescent="0.2">
      <c r="J71" s="55"/>
      <c r="K71" s="58"/>
      <c r="L71" s="58"/>
      <c r="M71" s="58"/>
      <c r="N71" s="58"/>
    </row>
    <row r="72" spans="10:14" ht="12.75" customHeight="1" x14ac:dyDescent="0.2">
      <c r="J72" s="55"/>
      <c r="K72" s="58"/>
      <c r="L72" s="58"/>
      <c r="M72" s="58"/>
      <c r="N72" s="58"/>
    </row>
    <row r="73" spans="10:14" ht="12.75" customHeight="1" x14ac:dyDescent="0.2">
      <c r="J73" s="55"/>
      <c r="K73" s="58"/>
      <c r="L73" s="58"/>
      <c r="M73" s="58"/>
      <c r="N73" s="58"/>
    </row>
    <row r="74" spans="10:14" ht="12.75" customHeight="1" x14ac:dyDescent="0.2">
      <c r="J74" s="55"/>
      <c r="K74" s="58"/>
      <c r="L74" s="58"/>
      <c r="M74" s="58"/>
      <c r="N74" s="58"/>
    </row>
    <row r="75" spans="10:14" ht="12.75" customHeight="1" x14ac:dyDescent="0.2">
      <c r="J75" s="55"/>
      <c r="K75" s="58"/>
      <c r="L75" s="58"/>
      <c r="M75" s="58"/>
      <c r="N75" s="58"/>
    </row>
    <row r="76" spans="10:14" ht="12.75" customHeight="1" x14ac:dyDescent="0.2">
      <c r="J76" s="55"/>
      <c r="K76" s="58"/>
      <c r="L76" s="58"/>
      <c r="M76" s="58"/>
      <c r="N76" s="58"/>
    </row>
    <row r="77" spans="10:14" ht="12.75" customHeight="1" x14ac:dyDescent="0.2">
      <c r="J77" s="55"/>
      <c r="K77" s="58"/>
      <c r="L77" s="58"/>
      <c r="M77" s="58"/>
      <c r="N77" s="58"/>
    </row>
    <row r="78" spans="10:14" ht="12.75" customHeight="1" x14ac:dyDescent="0.2">
      <c r="J78" s="55"/>
      <c r="K78" s="58"/>
      <c r="L78" s="58"/>
      <c r="M78" s="58"/>
      <c r="N78" s="58"/>
    </row>
    <row r="79" spans="10:14" ht="12.75" customHeight="1" x14ac:dyDescent="0.2">
      <c r="J79" s="55"/>
      <c r="K79" s="58"/>
      <c r="L79" s="58"/>
      <c r="M79" s="58"/>
      <c r="N79" s="58"/>
    </row>
    <row r="80" spans="10:14" ht="12.75" customHeight="1" x14ac:dyDescent="0.2">
      <c r="J80" s="55"/>
      <c r="K80" s="58"/>
      <c r="L80" s="58"/>
      <c r="M80" s="58"/>
      <c r="N80" s="58"/>
    </row>
    <row r="81" spans="10:14" ht="12.75" customHeight="1" x14ac:dyDescent="0.2">
      <c r="J81" s="55"/>
      <c r="K81" s="58"/>
      <c r="L81" s="58"/>
      <c r="M81" s="58"/>
      <c r="N81" s="58"/>
    </row>
    <row r="82" spans="10:14" ht="12.75" customHeight="1" x14ac:dyDescent="0.2">
      <c r="J82" s="55"/>
      <c r="K82" s="58"/>
      <c r="L82" s="58"/>
      <c r="M82" s="58"/>
      <c r="N82" s="58"/>
    </row>
    <row r="83" spans="10:14" ht="12.75" customHeight="1" x14ac:dyDescent="0.2">
      <c r="J83" s="55"/>
      <c r="K83" s="58"/>
      <c r="L83" s="58"/>
      <c r="M83" s="58"/>
      <c r="N83" s="58"/>
    </row>
    <row r="84" spans="10:14" ht="12.75" customHeight="1" x14ac:dyDescent="0.2">
      <c r="J84" s="55"/>
      <c r="K84" s="58"/>
      <c r="L84" s="58"/>
      <c r="M84" s="58"/>
      <c r="N84" s="58"/>
    </row>
    <row r="85" spans="10:14" ht="12.75" customHeight="1" x14ac:dyDescent="0.2">
      <c r="J85" s="55"/>
      <c r="K85" s="58"/>
      <c r="L85" s="58"/>
      <c r="M85" s="58"/>
      <c r="N85" s="58"/>
    </row>
    <row r="86" spans="10:14" ht="12.75" customHeight="1" x14ac:dyDescent="0.2">
      <c r="J86" s="55"/>
      <c r="K86" s="58"/>
      <c r="L86" s="58"/>
      <c r="M86" s="58"/>
      <c r="N86" s="58"/>
    </row>
    <row r="87" spans="10:14" ht="12.75" customHeight="1" x14ac:dyDescent="0.2">
      <c r="J87" s="55"/>
      <c r="K87" s="58"/>
      <c r="L87" s="58"/>
      <c r="M87" s="58"/>
      <c r="N87" s="58"/>
    </row>
    <row r="88" spans="10:14" ht="12.75" customHeight="1" x14ac:dyDescent="0.2">
      <c r="J88" s="55"/>
      <c r="K88" s="58"/>
      <c r="L88" s="58"/>
      <c r="M88" s="58"/>
      <c r="N88" s="58"/>
    </row>
    <row r="89" spans="10:14" ht="12.75" customHeight="1" x14ac:dyDescent="0.2">
      <c r="J89" s="55"/>
      <c r="K89" s="58"/>
      <c r="L89" s="58"/>
      <c r="M89" s="58"/>
      <c r="N89" s="58"/>
    </row>
    <row r="90" spans="10:14" ht="12.75" customHeight="1" x14ac:dyDescent="0.2">
      <c r="J90" s="55"/>
      <c r="K90" s="58"/>
      <c r="L90" s="58"/>
      <c r="M90" s="58"/>
      <c r="N90" s="58"/>
    </row>
    <row r="91" spans="10:14" ht="12.75" customHeight="1" x14ac:dyDescent="0.2">
      <c r="J91" s="55"/>
      <c r="K91" s="58"/>
      <c r="L91" s="58"/>
      <c r="M91" s="58"/>
      <c r="N91" s="58"/>
    </row>
    <row r="92" spans="10:14" ht="12.75" customHeight="1" x14ac:dyDescent="0.2">
      <c r="J92" s="55"/>
      <c r="K92" s="58"/>
      <c r="L92" s="58"/>
      <c r="M92" s="58"/>
      <c r="N92" s="58"/>
    </row>
    <row r="93" spans="10:14" ht="12.75" customHeight="1" x14ac:dyDescent="0.2">
      <c r="J93" s="55"/>
      <c r="K93" s="58"/>
      <c r="L93" s="58"/>
      <c r="M93" s="58"/>
      <c r="N93" s="58"/>
    </row>
  </sheetData>
  <mergeCells count="2">
    <mergeCell ref="B26:G29"/>
    <mergeCell ref="B56:G59"/>
  </mergeCells>
  <pageMargins left="0.7" right="0.7" top="0.78740157499999996" bottom="0.78740157499999996"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Z67"/>
  <sheetViews>
    <sheetView showGridLines="0" zoomScaleNormal="100" workbookViewId="0"/>
  </sheetViews>
  <sheetFormatPr defaultColWidth="9.140625" defaultRowHeight="12.75" customHeight="1" x14ac:dyDescent="0.2"/>
  <cols>
    <col min="1" max="8" width="9.140625" style="183" customWidth="1"/>
    <col min="9" max="24" width="9.140625" style="186" customWidth="1"/>
    <col min="25" max="25" width="9.140625" style="183" customWidth="1"/>
    <col min="26" max="16384" width="9.140625" style="183"/>
  </cols>
  <sheetData>
    <row r="1" spans="1:26" ht="12.75" customHeight="1" x14ac:dyDescent="0.2">
      <c r="A1" s="17"/>
    </row>
    <row r="3" spans="1:26" ht="12.75" customHeight="1" x14ac:dyDescent="0.2">
      <c r="B3" s="113" t="s">
        <v>367</v>
      </c>
      <c r="C3" s="118"/>
      <c r="D3" s="118"/>
      <c r="E3" s="118"/>
      <c r="F3" s="118"/>
      <c r="G3" s="118"/>
      <c r="J3" s="114"/>
      <c r="K3" s="100" t="s">
        <v>194</v>
      </c>
      <c r="L3" s="100" t="s">
        <v>195</v>
      </c>
      <c r="M3" s="100" t="s">
        <v>196</v>
      </c>
      <c r="N3" s="100" t="s">
        <v>197</v>
      </c>
      <c r="O3" s="100" t="s">
        <v>198</v>
      </c>
      <c r="P3" s="81" t="s">
        <v>199</v>
      </c>
      <c r="U3" s="208"/>
      <c r="V3" s="114"/>
      <c r="W3" s="114"/>
      <c r="X3" s="114"/>
      <c r="Y3" s="118"/>
      <c r="Z3" s="118"/>
    </row>
    <row r="4" spans="1:26" ht="12.75" customHeight="1" x14ac:dyDescent="0.2">
      <c r="B4" s="113" t="s">
        <v>200</v>
      </c>
      <c r="C4" s="67"/>
      <c r="D4" s="67"/>
      <c r="E4" s="67"/>
      <c r="F4" s="67"/>
      <c r="G4" s="67"/>
      <c r="J4" s="114"/>
      <c r="K4" s="100" t="s">
        <v>201</v>
      </c>
      <c r="L4" s="100" t="s">
        <v>202</v>
      </c>
      <c r="M4" s="100" t="s">
        <v>203</v>
      </c>
      <c r="N4" s="100" t="s">
        <v>204</v>
      </c>
      <c r="O4" s="100" t="s">
        <v>205</v>
      </c>
      <c r="P4" s="81" t="s">
        <v>206</v>
      </c>
      <c r="U4" s="208"/>
      <c r="V4" s="209"/>
      <c r="W4" s="209"/>
      <c r="X4" s="209"/>
      <c r="Y4" s="67"/>
      <c r="Z4" s="67"/>
    </row>
    <row r="5" spans="1:26" ht="12.75" customHeight="1" x14ac:dyDescent="0.2">
      <c r="B5" s="116" t="s">
        <v>207</v>
      </c>
      <c r="C5" s="118"/>
      <c r="D5" s="118"/>
      <c r="E5" s="118"/>
      <c r="F5" s="118"/>
      <c r="G5" s="118"/>
      <c r="J5" s="117">
        <v>39813</v>
      </c>
      <c r="K5" s="153">
        <v>19.978473999999988</v>
      </c>
      <c r="L5" s="153">
        <v>195.735266</v>
      </c>
      <c r="M5" s="153">
        <v>137.13027000000002</v>
      </c>
      <c r="N5" s="153">
        <v>18.752115388260336</v>
      </c>
      <c r="O5" s="153">
        <v>44.781900036140918</v>
      </c>
      <c r="P5" s="153">
        <v>38.070181209635052</v>
      </c>
      <c r="Q5" s="153"/>
      <c r="R5" s="153"/>
      <c r="S5" s="153"/>
      <c r="T5" s="153"/>
      <c r="U5" s="153"/>
      <c r="V5" s="153"/>
      <c r="W5" s="114"/>
      <c r="X5" s="114"/>
      <c r="Y5" s="118"/>
      <c r="Z5" s="118"/>
    </row>
    <row r="6" spans="1:26" ht="12.75" customHeight="1" x14ac:dyDescent="0.2">
      <c r="B6" s="118"/>
      <c r="C6" s="118"/>
      <c r="D6" s="118"/>
      <c r="E6" s="118"/>
      <c r="F6" s="118"/>
      <c r="G6" s="118"/>
      <c r="J6" s="117">
        <v>39903</v>
      </c>
      <c r="K6" s="153">
        <v>20.117566000000021</v>
      </c>
      <c r="L6" s="153">
        <v>187.79491200000001</v>
      </c>
      <c r="M6" s="153">
        <v>131.78218899999999</v>
      </c>
      <c r="N6" s="153">
        <v>18.392579166175629</v>
      </c>
      <c r="O6" s="153">
        <v>43.186731083193017</v>
      </c>
      <c r="P6" s="153">
        <v>37.405291757386053</v>
      </c>
      <c r="Q6" s="210"/>
      <c r="R6" s="210"/>
      <c r="S6" s="210"/>
      <c r="T6" s="210"/>
      <c r="U6" s="211"/>
      <c r="V6" s="153"/>
      <c r="W6" s="114"/>
      <c r="X6" s="114"/>
      <c r="Y6" s="118"/>
      <c r="Z6" s="118"/>
    </row>
    <row r="7" spans="1:26" ht="12.75" customHeight="1" x14ac:dyDescent="0.2">
      <c r="B7" s="118"/>
      <c r="C7" s="118"/>
      <c r="D7" s="118"/>
      <c r="E7" s="118"/>
      <c r="F7" s="118"/>
      <c r="G7" s="118"/>
      <c r="J7" s="117">
        <v>39994</v>
      </c>
      <c r="K7" s="153">
        <v>20.517641999999949</v>
      </c>
      <c r="L7" s="153">
        <v>178.89044200000001</v>
      </c>
      <c r="M7" s="153">
        <v>120.70502399999999</v>
      </c>
      <c r="N7" s="153">
        <v>17.990749830776846</v>
      </c>
      <c r="O7" s="153">
        <v>40.278142668546593</v>
      </c>
      <c r="P7" s="153">
        <v>36.40276337654096</v>
      </c>
      <c r="Q7" s="210"/>
      <c r="R7" s="210"/>
      <c r="S7" s="210"/>
      <c r="T7" s="210"/>
      <c r="U7" s="211"/>
      <c r="V7" s="153"/>
      <c r="W7" s="114"/>
      <c r="X7" s="114"/>
      <c r="Y7" s="118"/>
      <c r="Z7" s="118"/>
    </row>
    <row r="8" spans="1:26" ht="12.75" customHeight="1" x14ac:dyDescent="0.2">
      <c r="B8" s="118"/>
      <c r="C8" s="118"/>
      <c r="D8" s="118"/>
      <c r="E8" s="118"/>
      <c r="F8" s="118"/>
      <c r="G8" s="118"/>
      <c r="J8" s="117">
        <v>40086</v>
      </c>
      <c r="K8" s="153">
        <v>18.621050999999976</v>
      </c>
      <c r="L8" s="153">
        <v>168.09174100000001</v>
      </c>
      <c r="M8" s="153">
        <v>112.866105</v>
      </c>
      <c r="N8" s="153">
        <v>17.315520418025319</v>
      </c>
      <c r="O8" s="153">
        <v>38.078237030479208</v>
      </c>
      <c r="P8" s="153">
        <v>34.248990598911952</v>
      </c>
      <c r="Q8" s="210"/>
      <c r="R8" s="210"/>
      <c r="S8" s="210"/>
      <c r="T8" s="210"/>
      <c r="U8" s="211"/>
      <c r="V8" s="153"/>
      <c r="W8" s="114"/>
      <c r="X8" s="114"/>
      <c r="Y8" s="118"/>
      <c r="Z8" s="118"/>
    </row>
    <row r="9" spans="1:26" ht="12.75" customHeight="1" x14ac:dyDescent="0.2">
      <c r="B9" s="118"/>
      <c r="C9" s="118"/>
      <c r="D9" s="118"/>
      <c r="E9" s="118"/>
      <c r="F9" s="118"/>
      <c r="G9" s="118"/>
      <c r="J9" s="117">
        <v>40178</v>
      </c>
      <c r="K9" s="153">
        <v>16.960513999999954</v>
      </c>
      <c r="L9" s="153">
        <v>165.35034299999998</v>
      </c>
      <c r="M9" s="153">
        <v>110.127387</v>
      </c>
      <c r="N9" s="153">
        <v>17.450582182983261</v>
      </c>
      <c r="O9" s="153">
        <v>37.241938615611353</v>
      </c>
      <c r="P9" s="153">
        <v>33.262547925635289</v>
      </c>
      <c r="Q9" s="210"/>
      <c r="R9" s="210"/>
      <c r="S9" s="210"/>
      <c r="T9" s="210"/>
      <c r="U9" s="211"/>
      <c r="V9" s="153"/>
      <c r="W9" s="114"/>
      <c r="X9" s="114"/>
      <c r="Y9" s="118"/>
      <c r="Z9" s="118"/>
    </row>
    <row r="10" spans="1:26" ht="12.75" customHeight="1" x14ac:dyDescent="0.2">
      <c r="B10" s="118"/>
      <c r="C10" s="118"/>
      <c r="D10" s="118"/>
      <c r="E10" s="118"/>
      <c r="F10" s="118"/>
      <c r="G10" s="118"/>
      <c r="J10" s="117">
        <v>40268</v>
      </c>
      <c r="K10" s="153">
        <v>14.907799000000043</v>
      </c>
      <c r="L10" s="153">
        <v>163.73142500000003</v>
      </c>
      <c r="M10" s="153">
        <v>102.65777</v>
      </c>
      <c r="N10" s="153">
        <v>17.458617462804273</v>
      </c>
      <c r="O10" s="153">
        <v>35.53454781790257</v>
      </c>
      <c r="P10" s="153">
        <v>32.921302209936201</v>
      </c>
      <c r="Q10" s="210"/>
      <c r="R10" s="210"/>
      <c r="S10" s="210"/>
      <c r="T10" s="210"/>
      <c r="U10" s="211"/>
      <c r="V10" s="153"/>
      <c r="W10" s="114"/>
      <c r="X10" s="114"/>
      <c r="Y10" s="118"/>
      <c r="Z10" s="118"/>
    </row>
    <row r="11" spans="1:26" ht="12.75" customHeight="1" x14ac:dyDescent="0.2">
      <c r="B11" s="118"/>
      <c r="C11" s="118"/>
      <c r="D11" s="118"/>
      <c r="E11" s="118"/>
      <c r="F11" s="118"/>
      <c r="G11" s="118"/>
      <c r="J11" s="117">
        <v>40359</v>
      </c>
      <c r="K11" s="153">
        <v>14.443298000000039</v>
      </c>
      <c r="L11" s="153">
        <v>187.10196999999999</v>
      </c>
      <c r="M11" s="153">
        <v>77.19595600000001</v>
      </c>
      <c r="N11" s="153">
        <v>19.565788995676144</v>
      </c>
      <c r="O11" s="153">
        <v>29.113865980255476</v>
      </c>
      <c r="P11" s="153">
        <v>32.881951473168158</v>
      </c>
      <c r="Q11" s="210"/>
      <c r="R11" s="210"/>
      <c r="S11" s="210"/>
      <c r="T11" s="210"/>
      <c r="U11" s="211"/>
      <c r="V11" s="153"/>
      <c r="W11" s="114"/>
      <c r="X11" s="114"/>
      <c r="Y11" s="118"/>
      <c r="Z11" s="118"/>
    </row>
    <row r="12" spans="1:26" ht="12.75" customHeight="1" x14ac:dyDescent="0.2">
      <c r="B12" s="118"/>
      <c r="C12" s="118"/>
      <c r="D12" s="118"/>
      <c r="E12" s="118"/>
      <c r="F12" s="118"/>
      <c r="G12" s="118"/>
      <c r="J12" s="117">
        <v>40451</v>
      </c>
      <c r="K12" s="153">
        <v>16.147150999999976</v>
      </c>
      <c r="L12" s="153">
        <v>179.39905300000001</v>
      </c>
      <c r="M12" s="153">
        <v>63.995432999999998</v>
      </c>
      <c r="N12" s="153">
        <v>18.779230166057751</v>
      </c>
      <c r="O12" s="153">
        <v>24.245218898482847</v>
      </c>
      <c r="P12" s="153">
        <v>31.138574896118996</v>
      </c>
      <c r="Q12" s="210"/>
      <c r="R12" s="210"/>
      <c r="S12" s="210"/>
      <c r="T12" s="210"/>
      <c r="U12" s="211"/>
      <c r="V12" s="153"/>
      <c r="W12" s="114"/>
      <c r="X12" s="114"/>
      <c r="Y12" s="118"/>
      <c r="Z12" s="118"/>
    </row>
    <row r="13" spans="1:26" ht="12.75" customHeight="1" x14ac:dyDescent="0.2">
      <c r="B13" s="118"/>
      <c r="C13" s="118"/>
      <c r="D13" s="118"/>
      <c r="E13" s="118"/>
      <c r="F13" s="118"/>
      <c r="G13" s="118"/>
      <c r="J13" s="117">
        <v>40543</v>
      </c>
      <c r="K13" s="153">
        <v>15.656568000000021</v>
      </c>
      <c r="L13" s="153">
        <v>176.63446500000001</v>
      </c>
      <c r="M13" s="153">
        <v>63.961278</v>
      </c>
      <c r="N13" s="153">
        <v>18.455964727314374</v>
      </c>
      <c r="O13" s="153">
        <v>24.304400561227403</v>
      </c>
      <c r="P13" s="153">
        <v>30.732875457141944</v>
      </c>
      <c r="Q13" s="210"/>
      <c r="R13" s="153"/>
      <c r="S13" s="210"/>
      <c r="T13" s="210"/>
      <c r="U13" s="211"/>
      <c r="V13" s="153"/>
      <c r="W13" s="114"/>
      <c r="X13" s="114"/>
      <c r="Y13" s="118"/>
      <c r="Z13" s="118"/>
    </row>
    <row r="14" spans="1:26" ht="12.75" customHeight="1" x14ac:dyDescent="0.2">
      <c r="B14" s="118"/>
      <c r="C14" s="118"/>
      <c r="D14" s="118"/>
      <c r="E14" s="118"/>
      <c r="F14" s="118"/>
      <c r="G14" s="118"/>
      <c r="J14" s="117">
        <v>40633</v>
      </c>
      <c r="K14" s="153">
        <v>16.137672000000034</v>
      </c>
      <c r="L14" s="153">
        <v>177.92964699999999</v>
      </c>
      <c r="M14" s="153">
        <v>67.622183000000007</v>
      </c>
      <c r="N14" s="153">
        <v>18.353979465929747</v>
      </c>
      <c r="O14" s="153">
        <v>25.425889547372606</v>
      </c>
      <c r="P14" s="153">
        <v>30.874155263460633</v>
      </c>
      <c r="Q14" s="210"/>
      <c r="R14" s="210"/>
      <c r="S14" s="210"/>
      <c r="T14" s="210"/>
      <c r="U14" s="211"/>
      <c r="V14" s="153"/>
      <c r="W14" s="114"/>
      <c r="X14" s="114"/>
      <c r="Y14" s="118"/>
      <c r="Z14" s="118"/>
    </row>
    <row r="15" spans="1:26" ht="12.75" customHeight="1" x14ac:dyDescent="0.2">
      <c r="B15" s="118"/>
      <c r="C15" s="118"/>
      <c r="D15" s="118"/>
      <c r="E15" s="118"/>
      <c r="F15" s="118"/>
      <c r="G15" s="118"/>
      <c r="J15" s="117">
        <v>40724</v>
      </c>
      <c r="K15" s="153">
        <v>15.663778000000006</v>
      </c>
      <c r="L15" s="153">
        <v>173.781769</v>
      </c>
      <c r="M15" s="153">
        <v>69.095917999999998</v>
      </c>
      <c r="N15" s="153">
        <v>17.648818370574268</v>
      </c>
      <c r="O15" s="153">
        <v>25.886850665386437</v>
      </c>
      <c r="P15" s="153">
        <v>30.062507606236633</v>
      </c>
      <c r="Q15" s="210"/>
      <c r="R15" s="210"/>
      <c r="S15" s="210"/>
      <c r="T15" s="210"/>
      <c r="U15" s="211"/>
      <c r="V15" s="153"/>
      <c r="W15" s="114"/>
      <c r="X15" s="114"/>
      <c r="Y15" s="118"/>
      <c r="Z15" s="118"/>
    </row>
    <row r="16" spans="1:26" ht="12.75" customHeight="1" x14ac:dyDescent="0.2">
      <c r="B16" s="118"/>
      <c r="C16" s="118"/>
      <c r="D16" s="118"/>
      <c r="E16" s="118"/>
      <c r="F16" s="118"/>
      <c r="G16" s="118"/>
      <c r="J16" s="117">
        <v>40816</v>
      </c>
      <c r="K16" s="153">
        <v>14.989328999999984</v>
      </c>
      <c r="L16" s="153">
        <v>172.60945299999997</v>
      </c>
      <c r="M16" s="153">
        <v>68.460984999999994</v>
      </c>
      <c r="N16" s="153">
        <v>17.290978640567008</v>
      </c>
      <c r="O16" s="153">
        <v>25.734853216557575</v>
      </c>
      <c r="P16" s="153">
        <v>29.758730245705689</v>
      </c>
      <c r="Q16" s="210"/>
      <c r="R16" s="210"/>
      <c r="S16" s="210"/>
      <c r="T16" s="210"/>
      <c r="U16" s="211"/>
      <c r="V16" s="153"/>
      <c r="W16" s="114"/>
      <c r="X16" s="114"/>
      <c r="Y16" s="118"/>
      <c r="Z16" s="118"/>
    </row>
    <row r="17" spans="2:26" ht="12.75" customHeight="1" x14ac:dyDescent="0.2">
      <c r="B17" s="118"/>
      <c r="C17" s="118"/>
      <c r="D17" s="118"/>
      <c r="E17" s="118"/>
      <c r="F17" s="118"/>
      <c r="G17" s="118"/>
      <c r="J17" s="117">
        <v>40908</v>
      </c>
      <c r="K17" s="153">
        <v>14.578699999999982</v>
      </c>
      <c r="L17" s="153">
        <v>177.44875399999998</v>
      </c>
      <c r="M17" s="153">
        <v>68.14645999999999</v>
      </c>
      <c r="N17" s="153">
        <v>17.647755319944494</v>
      </c>
      <c r="O17" s="153">
        <v>25.789767995835273</v>
      </c>
      <c r="P17" s="153">
        <v>29.148370711965143</v>
      </c>
      <c r="Q17" s="210"/>
      <c r="R17" s="210"/>
      <c r="S17" s="210"/>
      <c r="T17" s="210"/>
      <c r="U17" s="211"/>
      <c r="V17" s="153"/>
      <c r="W17" s="114"/>
      <c r="X17" s="114"/>
      <c r="Y17" s="118"/>
      <c r="Z17" s="118"/>
    </row>
    <row r="18" spans="2:26" ht="12.75" customHeight="1" x14ac:dyDescent="0.2">
      <c r="B18" s="118"/>
      <c r="C18" s="118"/>
      <c r="D18" s="118"/>
      <c r="E18" s="118"/>
      <c r="F18" s="118"/>
      <c r="G18" s="118"/>
      <c r="J18" s="117">
        <v>40999</v>
      </c>
      <c r="K18" s="153">
        <v>13.672884000000019</v>
      </c>
      <c r="L18" s="153">
        <v>172.21477399999998</v>
      </c>
      <c r="M18" s="153">
        <v>65.037272000000002</v>
      </c>
      <c r="N18" s="153">
        <v>17.146316794671623</v>
      </c>
      <c r="O18" s="153">
        <v>25.022980631939252</v>
      </c>
      <c r="P18" s="153">
        <v>30.171464097260838</v>
      </c>
      <c r="Q18" s="210"/>
      <c r="R18" s="210"/>
      <c r="S18" s="210"/>
      <c r="T18" s="210"/>
      <c r="U18" s="211"/>
      <c r="V18" s="153"/>
      <c r="W18" s="114"/>
      <c r="X18" s="114"/>
      <c r="Y18" s="118"/>
      <c r="Z18" s="118"/>
    </row>
    <row r="19" spans="2:26" ht="12.75" customHeight="1" x14ac:dyDescent="0.2">
      <c r="B19" s="118"/>
      <c r="C19" s="118"/>
      <c r="D19" s="118"/>
      <c r="E19" s="118"/>
      <c r="F19" s="118"/>
      <c r="G19" s="118"/>
      <c r="J19" s="117">
        <v>41090</v>
      </c>
      <c r="K19" s="153">
        <v>13.242271000000008</v>
      </c>
      <c r="L19" s="153">
        <v>173.05623399999999</v>
      </c>
      <c r="M19" s="153">
        <v>66.304847999999993</v>
      </c>
      <c r="N19" s="153">
        <v>17.08445413878496</v>
      </c>
      <c r="O19" s="153">
        <v>25.420114699746293</v>
      </c>
      <c r="P19" s="153">
        <v>29.878891675186548</v>
      </c>
      <c r="Q19" s="210"/>
      <c r="R19" s="210"/>
      <c r="S19" s="210"/>
      <c r="T19" s="210"/>
      <c r="U19" s="211"/>
      <c r="V19" s="153"/>
      <c r="W19" s="114"/>
      <c r="X19" s="114"/>
      <c r="Y19" s="118"/>
      <c r="Z19" s="118"/>
    </row>
    <row r="20" spans="2:26" ht="12.75" customHeight="1" x14ac:dyDescent="0.2">
      <c r="B20" s="118"/>
      <c r="C20" s="118"/>
      <c r="D20" s="118"/>
      <c r="E20" s="118"/>
      <c r="F20" s="118"/>
      <c r="G20" s="118"/>
      <c r="J20" s="117">
        <v>41182</v>
      </c>
      <c r="K20" s="153">
        <v>12.833447000000014</v>
      </c>
      <c r="L20" s="153">
        <v>169.21064299999998</v>
      </c>
      <c r="M20" s="153">
        <v>66.260141000000004</v>
      </c>
      <c r="N20" s="153">
        <v>16.694238792728537</v>
      </c>
      <c r="O20" s="153">
        <v>25.416354267566536</v>
      </c>
      <c r="P20" s="153">
        <v>29.553824646526706</v>
      </c>
      <c r="Q20" s="210"/>
      <c r="R20" s="210"/>
      <c r="S20" s="210"/>
      <c r="T20" s="210"/>
      <c r="U20" s="211"/>
      <c r="V20" s="153"/>
      <c r="W20" s="114"/>
      <c r="X20" s="114"/>
      <c r="Y20" s="118"/>
      <c r="Z20" s="118"/>
    </row>
    <row r="21" spans="2:26" ht="12.75" customHeight="1" x14ac:dyDescent="0.2">
      <c r="B21" s="118"/>
      <c r="C21" s="118"/>
      <c r="D21" s="118"/>
      <c r="E21" s="118"/>
      <c r="F21" s="118"/>
      <c r="G21" s="118"/>
      <c r="J21" s="117">
        <v>41274</v>
      </c>
      <c r="K21" s="153">
        <v>12.353347000000008</v>
      </c>
      <c r="L21" s="153">
        <v>171.96078899999998</v>
      </c>
      <c r="M21" s="153">
        <v>66.472106999999994</v>
      </c>
      <c r="N21" s="153">
        <v>17.070879719537412</v>
      </c>
      <c r="O21" s="153">
        <v>25.453961922593098</v>
      </c>
      <c r="P21" s="153">
        <v>30.565274743222453</v>
      </c>
      <c r="Q21" s="210"/>
      <c r="R21" s="210"/>
      <c r="S21" s="210"/>
      <c r="T21" s="210"/>
      <c r="U21" s="211"/>
      <c r="V21" s="153"/>
      <c r="W21" s="114"/>
      <c r="X21" s="114"/>
      <c r="Y21" s="118"/>
      <c r="Z21" s="118"/>
    </row>
    <row r="22" spans="2:26" ht="12.75" customHeight="1" x14ac:dyDescent="0.2">
      <c r="B22" s="118"/>
      <c r="C22" s="118"/>
      <c r="D22" s="118"/>
      <c r="E22" s="118"/>
      <c r="F22" s="118"/>
      <c r="G22" s="118"/>
      <c r="J22" s="117">
        <v>41364</v>
      </c>
      <c r="K22" s="153">
        <v>11.71632299999999</v>
      </c>
      <c r="L22" s="153">
        <v>148.21301500000001</v>
      </c>
      <c r="M22" s="153">
        <v>68.142639000000017</v>
      </c>
      <c r="N22" s="153">
        <v>14.78540615627707</v>
      </c>
      <c r="O22" s="153">
        <v>26.165017866570867</v>
      </c>
      <c r="P22" s="153">
        <v>30.138133188207938</v>
      </c>
      <c r="Q22" s="210"/>
      <c r="R22" s="210"/>
      <c r="S22" s="210"/>
      <c r="T22" s="210"/>
      <c r="U22" s="153"/>
      <c r="V22" s="153"/>
      <c r="W22" s="114"/>
      <c r="X22" s="114"/>
      <c r="Y22" s="118"/>
      <c r="Z22" s="118"/>
    </row>
    <row r="23" spans="2:26" ht="12.75" customHeight="1" x14ac:dyDescent="0.2">
      <c r="B23" s="118"/>
      <c r="C23" s="118"/>
      <c r="D23" s="118"/>
      <c r="E23" s="118"/>
      <c r="F23" s="118"/>
      <c r="G23" s="118"/>
      <c r="J23" s="117">
        <v>41455</v>
      </c>
      <c r="K23" s="153">
        <v>11.358022000000012</v>
      </c>
      <c r="L23" s="153">
        <v>154.29691</v>
      </c>
      <c r="M23" s="153">
        <v>67.456126999999995</v>
      </c>
      <c r="N23" s="153">
        <v>15.500425019517063</v>
      </c>
      <c r="O23" s="153">
        <v>25.971472084144764</v>
      </c>
      <c r="P23" s="153">
        <v>30.176094883537246</v>
      </c>
      <c r="Q23" s="210"/>
      <c r="R23" s="210"/>
      <c r="S23" s="210"/>
      <c r="T23" s="210"/>
      <c r="U23" s="153"/>
      <c r="V23" s="153"/>
      <c r="W23" s="114"/>
      <c r="X23" s="114"/>
      <c r="Y23" s="118"/>
      <c r="Z23" s="118"/>
    </row>
    <row r="24" spans="2:26" ht="12.75" customHeight="1" x14ac:dyDescent="0.2">
      <c r="B24" s="118"/>
      <c r="C24" s="118"/>
      <c r="D24" s="118"/>
      <c r="E24" s="118"/>
      <c r="F24" s="118"/>
      <c r="G24" s="118"/>
      <c r="J24" s="117">
        <v>41547</v>
      </c>
      <c r="K24" s="153">
        <v>11.050954999999988</v>
      </c>
      <c r="L24" s="153">
        <v>154.60762</v>
      </c>
      <c r="M24" s="153">
        <v>65.457650000000001</v>
      </c>
      <c r="N24" s="153">
        <v>15.385134525026089</v>
      </c>
      <c r="O24" s="153">
        <v>25.211892845223421</v>
      </c>
      <c r="P24" s="153">
        <v>29.544427758530045</v>
      </c>
      <c r="Q24" s="210"/>
      <c r="R24" s="210"/>
      <c r="S24" s="210"/>
      <c r="T24" s="210"/>
      <c r="U24" s="211"/>
      <c r="V24" s="153"/>
      <c r="W24" s="114"/>
      <c r="X24" s="114"/>
      <c r="Y24" s="118"/>
      <c r="Z24" s="118"/>
    </row>
    <row r="25" spans="2:26" ht="12.75" customHeight="1" x14ac:dyDescent="0.2">
      <c r="B25" s="118"/>
      <c r="C25" s="118"/>
      <c r="D25" s="118"/>
      <c r="E25" s="118"/>
      <c r="F25" s="118"/>
      <c r="G25" s="118"/>
      <c r="J25" s="117">
        <v>41639</v>
      </c>
      <c r="K25" s="153">
        <v>11.194331000000027</v>
      </c>
      <c r="L25" s="153">
        <v>164.47685899999999</v>
      </c>
      <c r="M25" s="153">
        <v>64.910747999999998</v>
      </c>
      <c r="N25" s="153">
        <v>15.943575875357684</v>
      </c>
      <c r="O25" s="153">
        <v>24.938245225593199</v>
      </c>
      <c r="P25" s="153">
        <v>30.494856430686095</v>
      </c>
      <c r="Q25" s="210"/>
      <c r="R25" s="210"/>
      <c r="S25" s="210"/>
      <c r="T25" s="210"/>
      <c r="U25" s="211"/>
      <c r="V25" s="153"/>
      <c r="W25" s="114"/>
      <c r="X25" s="114"/>
      <c r="Y25" s="118"/>
      <c r="Z25" s="118"/>
    </row>
    <row r="26" spans="2:26" ht="12.75" customHeight="1" x14ac:dyDescent="0.2">
      <c r="B26" s="118"/>
      <c r="C26" s="118"/>
      <c r="D26" s="118"/>
      <c r="E26" s="118"/>
      <c r="F26" s="118"/>
      <c r="G26" s="118"/>
      <c r="J26" s="117">
        <v>41729</v>
      </c>
      <c r="K26" s="153">
        <v>10.830382303025385</v>
      </c>
      <c r="L26" s="153">
        <v>161.76346450540916</v>
      </c>
      <c r="M26" s="153">
        <v>66.089956603600569</v>
      </c>
      <c r="N26" s="153">
        <v>15.848089186796749</v>
      </c>
      <c r="O26" s="153">
        <v>25.398206186154294</v>
      </c>
      <c r="P26" s="153">
        <v>30.055615656140894</v>
      </c>
      <c r="Q26" s="210"/>
      <c r="R26" s="210"/>
      <c r="S26" s="210"/>
      <c r="T26" s="210"/>
      <c r="U26" s="211"/>
      <c r="V26" s="153"/>
      <c r="W26" s="114"/>
      <c r="X26" s="114"/>
      <c r="Y26" s="118"/>
      <c r="Z26" s="118"/>
    </row>
    <row r="27" spans="2:26" ht="12.75" customHeight="1" x14ac:dyDescent="0.2">
      <c r="B27" s="118"/>
      <c r="C27" s="118"/>
      <c r="D27" s="118"/>
      <c r="E27" s="118"/>
      <c r="F27" s="118"/>
      <c r="G27" s="118"/>
      <c r="J27" s="117">
        <v>41820</v>
      </c>
      <c r="K27" s="153">
        <v>10.284926821634478</v>
      </c>
      <c r="L27" s="153">
        <v>165.46301401507404</v>
      </c>
      <c r="M27" s="153">
        <v>68.581606371709242</v>
      </c>
      <c r="N27" s="153">
        <v>16.055475185129943</v>
      </c>
      <c r="O27" s="153">
        <v>26.231130207219511</v>
      </c>
      <c r="P27" s="153">
        <v>29.764468622399932</v>
      </c>
      <c r="U27" s="208"/>
      <c r="V27" s="114"/>
      <c r="W27" s="114"/>
      <c r="X27" s="114"/>
      <c r="Y27" s="118"/>
      <c r="Z27" s="118"/>
    </row>
    <row r="28" spans="2:26" ht="12.75" customHeight="1" x14ac:dyDescent="0.2">
      <c r="B28" s="118"/>
      <c r="C28" s="118"/>
      <c r="D28" s="118"/>
      <c r="E28" s="118"/>
      <c r="F28" s="118"/>
      <c r="G28" s="118"/>
      <c r="J28" s="117">
        <v>41912</v>
      </c>
      <c r="K28" s="153">
        <v>9.9649857615718656</v>
      </c>
      <c r="L28" s="153">
        <v>164.63748710940806</v>
      </c>
      <c r="M28" s="153">
        <v>69.77044348816429</v>
      </c>
      <c r="N28" s="153">
        <v>16.196590213303551</v>
      </c>
      <c r="O28" s="153">
        <v>26.446012937534856</v>
      </c>
      <c r="P28" s="153">
        <v>29.48530815283117</v>
      </c>
      <c r="U28" s="208"/>
      <c r="V28" s="114"/>
      <c r="W28" s="114"/>
      <c r="X28" s="114"/>
      <c r="Y28" s="118"/>
      <c r="Z28" s="118"/>
    </row>
    <row r="29" spans="2:26" ht="12.75" customHeight="1" x14ac:dyDescent="0.2">
      <c r="B29" s="118" t="s">
        <v>7</v>
      </c>
      <c r="C29" s="118"/>
      <c r="D29" s="118"/>
      <c r="E29" s="118"/>
      <c r="F29" s="118"/>
      <c r="G29" s="118"/>
      <c r="J29" s="117">
        <v>42004</v>
      </c>
      <c r="K29" s="153">
        <v>9.729783560437907</v>
      </c>
      <c r="L29" s="153">
        <v>170.59531181386646</v>
      </c>
      <c r="M29" s="153">
        <v>68.156597457861793</v>
      </c>
      <c r="N29" s="153">
        <v>16.32092320239958</v>
      </c>
      <c r="O29" s="153">
        <v>25.974050993066594</v>
      </c>
      <c r="P29" s="153">
        <v>30.438294103779494</v>
      </c>
      <c r="U29" s="208"/>
      <c r="V29" s="114"/>
      <c r="W29" s="114"/>
      <c r="X29" s="114"/>
      <c r="Y29" s="118"/>
      <c r="Z29" s="118"/>
    </row>
    <row r="30" spans="2:26" ht="12.75" customHeight="1" x14ac:dyDescent="0.2">
      <c r="B30" s="378" t="s">
        <v>337</v>
      </c>
      <c r="C30" s="378"/>
      <c r="D30" s="378"/>
      <c r="E30" s="378"/>
      <c r="F30" s="378"/>
      <c r="G30" s="378"/>
      <c r="J30" s="117">
        <v>42094</v>
      </c>
      <c r="K30" s="153">
        <v>10.14927247731165</v>
      </c>
      <c r="L30" s="153">
        <v>174.88071727708225</v>
      </c>
      <c r="M30" s="153">
        <v>65.837449698855849</v>
      </c>
      <c r="N30" s="153">
        <v>16.517219038263988</v>
      </c>
      <c r="O30" s="153">
        <v>25.514909293073799</v>
      </c>
      <c r="P30" s="153">
        <v>30.445249517898876</v>
      </c>
      <c r="Z30" s="118"/>
    </row>
    <row r="31" spans="2:26" ht="12.75" customHeight="1" x14ac:dyDescent="0.2">
      <c r="B31" s="378"/>
      <c r="C31" s="378"/>
      <c r="D31" s="378"/>
      <c r="E31" s="378"/>
      <c r="F31" s="378"/>
      <c r="G31" s="378"/>
      <c r="J31" s="117">
        <v>42185</v>
      </c>
      <c r="K31" s="153">
        <v>9.8665581632541137</v>
      </c>
      <c r="L31" s="153">
        <v>182.53831914130953</v>
      </c>
      <c r="M31" s="153">
        <v>48.680713516398306</v>
      </c>
      <c r="N31" s="153">
        <v>16.763681769424434</v>
      </c>
      <c r="O31" s="153">
        <v>20.114922293233473</v>
      </c>
      <c r="P31" s="153">
        <v>32.844230204268378</v>
      </c>
      <c r="Z31" s="68"/>
    </row>
    <row r="32" spans="2:26" ht="12.75" customHeight="1" x14ac:dyDescent="0.2">
      <c r="B32" s="378"/>
      <c r="C32" s="378"/>
      <c r="D32" s="378"/>
      <c r="E32" s="378"/>
      <c r="F32" s="378"/>
      <c r="G32" s="378"/>
      <c r="J32" s="117">
        <v>42277</v>
      </c>
      <c r="K32" s="153">
        <v>10.004129991618342</v>
      </c>
      <c r="L32" s="153">
        <v>183.57608829981911</v>
      </c>
      <c r="M32" s="153">
        <v>48.989205978817182</v>
      </c>
      <c r="N32" s="153">
        <v>16.283631727175241</v>
      </c>
      <c r="O32" s="153">
        <v>20.127361459934495</v>
      </c>
      <c r="P32" s="153">
        <v>32.799524914850444</v>
      </c>
      <c r="Z32" s="68"/>
    </row>
    <row r="33" spans="2:26" ht="12.75" customHeight="1" x14ac:dyDescent="0.2">
      <c r="B33" s="378"/>
      <c r="C33" s="378"/>
      <c r="D33" s="378"/>
      <c r="E33" s="378"/>
      <c r="F33" s="378"/>
      <c r="G33" s="378"/>
      <c r="J33" s="117">
        <v>42369</v>
      </c>
      <c r="K33" s="153">
        <v>10.232304803849475</v>
      </c>
      <c r="L33" s="153">
        <v>189.97468065929314</v>
      </c>
      <c r="M33" s="153">
        <v>50.190784444512289</v>
      </c>
      <c r="N33" s="153">
        <v>17.10138330520725</v>
      </c>
      <c r="O33" s="153">
        <v>20.514957673272448</v>
      </c>
      <c r="P33" s="153">
        <v>32.894452116140776</v>
      </c>
      <c r="Z33" s="68"/>
    </row>
    <row r="34" spans="2:26" ht="12.75" customHeight="1" x14ac:dyDescent="0.2">
      <c r="J34" s="117">
        <v>42460</v>
      </c>
      <c r="K34" s="153">
        <v>9.9454067267217763</v>
      </c>
      <c r="L34" s="153">
        <v>190.50315100457621</v>
      </c>
      <c r="M34" s="153">
        <v>53.126876336584985</v>
      </c>
      <c r="N34" s="153">
        <v>16.568450502488748</v>
      </c>
      <c r="O34" s="153">
        <v>21.518102950422545</v>
      </c>
      <c r="P34" s="153">
        <v>34.427728239867648</v>
      </c>
      <c r="W34" s="212"/>
      <c r="X34" s="212"/>
      <c r="Y34" s="68"/>
      <c r="Z34" s="68"/>
    </row>
    <row r="35" spans="2:26" ht="12.75" customHeight="1" x14ac:dyDescent="0.2">
      <c r="J35" s="117">
        <v>42551</v>
      </c>
      <c r="K35" s="153">
        <v>10.836097959630555</v>
      </c>
      <c r="L35" s="153">
        <v>199.62998273375891</v>
      </c>
      <c r="M35" s="153">
        <v>52.810481637045697</v>
      </c>
      <c r="N35" s="153">
        <v>17.116630738358378</v>
      </c>
      <c r="O35" s="153">
        <v>21.122614234767919</v>
      </c>
      <c r="P35" s="153">
        <v>34.176485739767564</v>
      </c>
    </row>
    <row r="36" spans="2:26" ht="12.75" customHeight="1" x14ac:dyDescent="0.2">
      <c r="J36" s="117">
        <v>42643</v>
      </c>
      <c r="K36" s="153">
        <v>9.9444111547642891</v>
      </c>
      <c r="L36" s="153">
        <v>203.18333396107232</v>
      </c>
      <c r="M36" s="153">
        <v>53.629260442002391</v>
      </c>
      <c r="N36" s="153">
        <v>16.892798196640349</v>
      </c>
      <c r="O36" s="153">
        <v>21.150962829131004</v>
      </c>
      <c r="P36" s="153">
        <v>33.856548870634285</v>
      </c>
    </row>
    <row r="37" spans="2:26" ht="12.75" customHeight="1" x14ac:dyDescent="0.2">
      <c r="B37" s="113" t="s">
        <v>368</v>
      </c>
      <c r="C37" s="118"/>
      <c r="D37" s="118"/>
      <c r="E37" s="118"/>
      <c r="F37" s="118"/>
      <c r="G37" s="118"/>
      <c r="J37" s="117">
        <v>42735</v>
      </c>
      <c r="K37" s="153">
        <v>9.6624975028458433</v>
      </c>
      <c r="L37" s="153">
        <v>209.24144141573794</v>
      </c>
      <c r="M37" s="153">
        <v>53.709943336549287</v>
      </c>
      <c r="N37" s="153">
        <v>17.659674072359994</v>
      </c>
      <c r="O37" s="153">
        <v>20.844228496714781</v>
      </c>
      <c r="P37" s="153">
        <v>33.721962566467141</v>
      </c>
    </row>
    <row r="38" spans="2:26" ht="12.75" customHeight="1" x14ac:dyDescent="0.2">
      <c r="B38" s="352" t="s">
        <v>208</v>
      </c>
      <c r="C38" s="352"/>
      <c r="D38" s="352"/>
      <c r="E38" s="352"/>
      <c r="F38" s="352"/>
      <c r="G38" s="352"/>
      <c r="J38" s="117">
        <v>42825</v>
      </c>
      <c r="K38" s="153">
        <v>10.011408278815543</v>
      </c>
      <c r="L38" s="153">
        <v>216.00871425989615</v>
      </c>
      <c r="M38" s="153">
        <v>52.346974730146748</v>
      </c>
      <c r="N38" s="153">
        <v>17.69727710896052</v>
      </c>
      <c r="O38" s="153">
        <v>20.408452997316171</v>
      </c>
      <c r="P38" s="153">
        <v>33.580511700213677</v>
      </c>
    </row>
    <row r="39" spans="2:26" ht="12.75" customHeight="1" x14ac:dyDescent="0.2">
      <c r="B39" s="352"/>
      <c r="C39" s="352"/>
      <c r="D39" s="352"/>
      <c r="E39" s="352"/>
      <c r="F39" s="352"/>
      <c r="G39" s="352"/>
      <c r="J39" s="117">
        <v>42916</v>
      </c>
      <c r="K39" s="153">
        <v>11.076911345375665</v>
      </c>
      <c r="L39" s="153">
        <v>223.92995374645986</v>
      </c>
      <c r="M39" s="153">
        <v>52.644605325275194</v>
      </c>
      <c r="N39" s="153">
        <v>17.966532824408304</v>
      </c>
      <c r="O39" s="153">
        <v>20.259638677391308</v>
      </c>
      <c r="P39" s="153">
        <v>33.159024779471153</v>
      </c>
      <c r="W39" s="114"/>
      <c r="X39" s="114"/>
      <c r="Y39" s="118"/>
      <c r="Z39" s="118"/>
    </row>
    <row r="40" spans="2:26" ht="12.75" customHeight="1" x14ac:dyDescent="0.2">
      <c r="B40" s="69" t="s">
        <v>648</v>
      </c>
      <c r="J40" s="117">
        <v>43008</v>
      </c>
      <c r="K40" s="153">
        <v>11.404847691780844</v>
      </c>
      <c r="L40" s="153">
        <v>223.91034487759302</v>
      </c>
      <c r="M40" s="153">
        <v>53.277015690218903</v>
      </c>
      <c r="N40" s="153">
        <v>17.670604389512558</v>
      </c>
      <c r="O40" s="153">
        <v>20.33975965243712</v>
      </c>
      <c r="P40" s="153">
        <v>32.248306010353936</v>
      </c>
      <c r="W40" s="209"/>
      <c r="X40" s="209"/>
      <c r="Y40" s="67"/>
      <c r="Z40" s="67"/>
    </row>
    <row r="41" spans="2:26" ht="12.75" customHeight="1" x14ac:dyDescent="0.2">
      <c r="C41" s="149"/>
      <c r="D41" s="149"/>
      <c r="E41" s="149"/>
      <c r="F41" s="149"/>
      <c r="G41" s="149"/>
      <c r="J41" s="117">
        <v>43100</v>
      </c>
      <c r="K41" s="153">
        <v>10.748929498644328</v>
      </c>
      <c r="L41" s="153">
        <v>230.12488958140756</v>
      </c>
      <c r="M41" s="153">
        <v>54.093931787828637</v>
      </c>
      <c r="N41" s="153">
        <v>18.379210699823055</v>
      </c>
      <c r="O41" s="153">
        <v>20.253091489185966</v>
      </c>
      <c r="P41" s="153">
        <v>31.929634640111537</v>
      </c>
      <c r="W41" s="114"/>
      <c r="X41" s="114"/>
      <c r="Y41" s="118"/>
      <c r="Z41" s="118"/>
    </row>
    <row r="42" spans="2:26" ht="12.75" customHeight="1" x14ac:dyDescent="0.2">
      <c r="B42" s="118"/>
      <c r="C42" s="118"/>
      <c r="D42" s="118"/>
      <c r="E42" s="118"/>
      <c r="F42" s="118"/>
      <c r="G42" s="118"/>
      <c r="J42" s="117">
        <v>43190</v>
      </c>
      <c r="K42" s="153">
        <v>10.540648339810497</v>
      </c>
      <c r="L42" s="153">
        <v>232.98153807166187</v>
      </c>
      <c r="M42" s="153">
        <v>53.789982664532111</v>
      </c>
      <c r="N42" s="153">
        <v>18.449454393926139</v>
      </c>
      <c r="O42" s="153">
        <v>20.06107838830691</v>
      </c>
      <c r="P42" s="153">
        <v>31.360892254409698</v>
      </c>
      <c r="W42" s="114"/>
      <c r="X42" s="114"/>
      <c r="Y42" s="118"/>
      <c r="Z42" s="118"/>
    </row>
    <row r="43" spans="2:26" ht="12.75" customHeight="1" x14ac:dyDescent="0.2">
      <c r="B43" s="118"/>
      <c r="C43" s="118"/>
      <c r="D43" s="118"/>
      <c r="E43" s="118"/>
      <c r="F43" s="118"/>
      <c r="G43" s="118"/>
      <c r="J43" s="117">
        <v>43281</v>
      </c>
      <c r="K43" s="153">
        <v>11.008862544655109</v>
      </c>
      <c r="L43" s="153">
        <v>240.8910214979179</v>
      </c>
      <c r="M43" s="153">
        <v>53.95829402345904</v>
      </c>
      <c r="N43" s="153">
        <v>18.446698626330704</v>
      </c>
      <c r="O43" s="153">
        <v>19.733502695792783</v>
      </c>
      <c r="P43" s="106">
        <v>31.281429897250916</v>
      </c>
      <c r="W43" s="114"/>
      <c r="X43" s="114"/>
      <c r="Y43" s="118"/>
      <c r="Z43" s="118"/>
    </row>
    <row r="44" spans="2:26" ht="12.75" customHeight="1" x14ac:dyDescent="0.2">
      <c r="B44" s="118"/>
      <c r="C44" s="118"/>
      <c r="D44" s="118"/>
      <c r="E44" s="118"/>
      <c r="F44" s="118"/>
      <c r="G44" s="118"/>
      <c r="J44" s="117">
        <v>43373</v>
      </c>
      <c r="K44" s="153">
        <v>11.408714844226692</v>
      </c>
      <c r="L44" s="153">
        <v>234.68891431575568</v>
      </c>
      <c r="M44" s="153">
        <v>53.761037924794365</v>
      </c>
      <c r="N44" s="153">
        <v>17.597971270946097</v>
      </c>
      <c r="O44" s="153">
        <v>19.381599166276526</v>
      </c>
      <c r="P44" s="106">
        <v>30.142606367107984</v>
      </c>
      <c r="W44" s="114"/>
      <c r="X44" s="114"/>
      <c r="Y44" s="118"/>
      <c r="Z44" s="118"/>
    </row>
    <row r="45" spans="2:26" ht="12.75" customHeight="1" x14ac:dyDescent="0.2">
      <c r="B45" s="118"/>
      <c r="C45" s="118"/>
      <c r="D45" s="118"/>
      <c r="E45" s="118"/>
      <c r="F45" s="118"/>
      <c r="G45" s="118"/>
      <c r="J45" s="117">
        <v>43465</v>
      </c>
      <c r="K45" s="153">
        <v>10.784443195865613</v>
      </c>
      <c r="L45" s="153">
        <v>243.37244553349058</v>
      </c>
      <c r="M45" s="153">
        <v>53.032955201651312</v>
      </c>
      <c r="N45" s="153">
        <v>18.386635342995572</v>
      </c>
      <c r="O45" s="153">
        <v>18.894919430574365</v>
      </c>
      <c r="P45" s="106">
        <v>30.404152152947759</v>
      </c>
      <c r="W45" s="114"/>
      <c r="X45" s="114"/>
      <c r="Y45" s="118"/>
      <c r="Z45" s="118"/>
    </row>
    <row r="46" spans="2:26" ht="12.75" customHeight="1" x14ac:dyDescent="0.2">
      <c r="B46" s="118"/>
      <c r="C46" s="118"/>
      <c r="D46" s="118"/>
      <c r="E46" s="118"/>
      <c r="F46" s="118"/>
      <c r="G46" s="118"/>
      <c r="W46" s="114"/>
      <c r="X46" s="114"/>
      <c r="Y46" s="118"/>
      <c r="Z46" s="118"/>
    </row>
    <row r="47" spans="2:26" ht="12.75" customHeight="1" x14ac:dyDescent="0.2">
      <c r="B47" s="118"/>
      <c r="C47" s="118"/>
      <c r="D47" s="118"/>
      <c r="E47" s="118"/>
      <c r="F47" s="118"/>
      <c r="G47" s="118"/>
      <c r="W47" s="114"/>
      <c r="X47" s="114"/>
      <c r="Y47" s="118"/>
      <c r="Z47" s="118"/>
    </row>
    <row r="48" spans="2:26" ht="12.75" customHeight="1" x14ac:dyDescent="0.2">
      <c r="B48" s="118"/>
      <c r="C48" s="118"/>
      <c r="D48" s="118"/>
      <c r="E48" s="118"/>
      <c r="F48" s="118"/>
      <c r="G48" s="118"/>
      <c r="W48" s="114"/>
      <c r="X48" s="114"/>
      <c r="Y48" s="118"/>
      <c r="Z48" s="118"/>
    </row>
    <row r="49" spans="2:26" ht="12.75" customHeight="1" x14ac:dyDescent="0.2">
      <c r="B49" s="118"/>
      <c r="C49" s="118"/>
      <c r="D49" s="118"/>
      <c r="E49" s="118"/>
      <c r="F49" s="118"/>
      <c r="G49" s="118"/>
      <c r="W49" s="114"/>
      <c r="X49" s="114"/>
      <c r="Y49" s="118"/>
      <c r="Z49" s="118"/>
    </row>
    <row r="50" spans="2:26" ht="12.75" customHeight="1" x14ac:dyDescent="0.2">
      <c r="B50" s="118"/>
      <c r="C50" s="118"/>
      <c r="D50" s="118"/>
      <c r="E50" s="118"/>
      <c r="F50" s="118"/>
      <c r="G50" s="118"/>
      <c r="W50" s="114"/>
      <c r="X50" s="114"/>
      <c r="Y50" s="118"/>
      <c r="Z50" s="118"/>
    </row>
    <row r="51" spans="2:26" ht="12.75" customHeight="1" x14ac:dyDescent="0.2">
      <c r="B51" s="118"/>
      <c r="C51" s="118"/>
      <c r="D51" s="118"/>
      <c r="E51" s="118"/>
      <c r="F51" s="118"/>
      <c r="G51" s="118"/>
      <c r="W51" s="114"/>
      <c r="X51" s="114"/>
      <c r="Y51" s="118"/>
      <c r="Z51" s="118"/>
    </row>
    <row r="52" spans="2:26" ht="12.75" customHeight="1" x14ac:dyDescent="0.2">
      <c r="B52" s="118"/>
      <c r="C52" s="118"/>
      <c r="D52" s="118"/>
      <c r="E52" s="118"/>
      <c r="F52" s="118"/>
      <c r="G52" s="118"/>
      <c r="W52" s="114"/>
      <c r="X52" s="114"/>
      <c r="Y52" s="118"/>
      <c r="Z52" s="118"/>
    </row>
    <row r="53" spans="2:26" ht="12.75" customHeight="1" x14ac:dyDescent="0.2">
      <c r="B53" s="118"/>
      <c r="C53" s="118"/>
      <c r="D53" s="118"/>
      <c r="E53" s="118"/>
      <c r="F53" s="118"/>
      <c r="G53" s="118"/>
      <c r="W53" s="114"/>
      <c r="X53" s="114"/>
      <c r="Y53" s="118"/>
      <c r="Z53" s="118"/>
    </row>
    <row r="54" spans="2:26" ht="12.75" customHeight="1" x14ac:dyDescent="0.2">
      <c r="B54" s="118"/>
      <c r="C54" s="118"/>
      <c r="D54" s="118"/>
      <c r="E54" s="118"/>
      <c r="F54" s="118"/>
      <c r="G54" s="118"/>
      <c r="W54" s="114"/>
      <c r="X54" s="114"/>
      <c r="Y54" s="118"/>
      <c r="Z54" s="118"/>
    </row>
    <row r="55" spans="2:26" ht="12.75" customHeight="1" x14ac:dyDescent="0.2">
      <c r="B55" s="118"/>
      <c r="C55" s="118"/>
      <c r="D55" s="118"/>
      <c r="E55" s="118"/>
      <c r="F55" s="118"/>
      <c r="G55" s="118"/>
      <c r="W55" s="114"/>
      <c r="X55" s="114"/>
      <c r="Y55" s="118"/>
      <c r="Z55" s="118"/>
    </row>
    <row r="56" spans="2:26" ht="12.75" customHeight="1" x14ac:dyDescent="0.2">
      <c r="B56" s="118"/>
      <c r="C56" s="118"/>
      <c r="D56" s="118"/>
      <c r="E56" s="118"/>
      <c r="F56" s="118"/>
      <c r="G56" s="118"/>
      <c r="W56" s="114"/>
      <c r="X56" s="114"/>
      <c r="Y56" s="118"/>
      <c r="Z56" s="118"/>
    </row>
    <row r="57" spans="2:26" ht="12.75" customHeight="1" x14ac:dyDescent="0.2">
      <c r="B57" s="118"/>
      <c r="C57" s="118"/>
      <c r="D57" s="118"/>
      <c r="E57" s="118"/>
      <c r="F57" s="118"/>
      <c r="G57" s="118"/>
      <c r="W57" s="114"/>
      <c r="X57" s="114"/>
      <c r="Y57" s="118"/>
      <c r="Z57" s="118"/>
    </row>
    <row r="58" spans="2:26" ht="12.75" customHeight="1" x14ac:dyDescent="0.2">
      <c r="B58" s="118"/>
      <c r="C58" s="118"/>
      <c r="D58" s="118"/>
      <c r="E58" s="118"/>
      <c r="F58" s="118"/>
      <c r="G58" s="118"/>
      <c r="J58" s="117"/>
      <c r="K58" s="153"/>
      <c r="L58" s="153"/>
      <c r="M58" s="153"/>
      <c r="N58" s="153"/>
      <c r="O58" s="153"/>
      <c r="P58" s="153"/>
      <c r="U58" s="114"/>
      <c r="V58" s="114"/>
      <c r="W58" s="114"/>
      <c r="X58" s="114"/>
      <c r="Y58" s="118"/>
      <c r="Z58" s="118"/>
    </row>
    <row r="59" spans="2:26" ht="12.75" customHeight="1" x14ac:dyDescent="0.2">
      <c r="B59" s="118"/>
      <c r="C59" s="118"/>
      <c r="D59" s="118"/>
      <c r="E59" s="118"/>
      <c r="F59" s="118"/>
      <c r="G59" s="118"/>
      <c r="J59" s="117"/>
      <c r="K59" s="153"/>
      <c r="L59" s="153"/>
      <c r="M59" s="153"/>
      <c r="N59" s="153"/>
      <c r="O59" s="153"/>
      <c r="P59" s="153"/>
      <c r="U59" s="114"/>
      <c r="V59" s="114"/>
      <c r="W59" s="114"/>
      <c r="X59" s="114"/>
      <c r="Y59" s="118"/>
      <c r="Z59" s="118"/>
    </row>
    <row r="60" spans="2:26" ht="12.75" customHeight="1" x14ac:dyDescent="0.2">
      <c r="B60" s="118"/>
      <c r="C60" s="118"/>
      <c r="D60" s="118"/>
      <c r="E60" s="118"/>
      <c r="F60" s="118"/>
      <c r="G60" s="118"/>
      <c r="J60" s="117"/>
      <c r="K60" s="153"/>
      <c r="L60" s="153"/>
      <c r="M60" s="153"/>
      <c r="N60" s="153"/>
      <c r="O60" s="153"/>
      <c r="P60" s="153"/>
    </row>
    <row r="61" spans="2:26" ht="12.75" customHeight="1" x14ac:dyDescent="0.2">
      <c r="B61" s="118"/>
      <c r="C61" s="118"/>
      <c r="D61" s="118"/>
      <c r="E61" s="118"/>
      <c r="F61" s="118"/>
      <c r="G61" s="118"/>
      <c r="J61" s="117"/>
      <c r="K61" s="153"/>
      <c r="L61" s="153"/>
      <c r="M61" s="153"/>
      <c r="N61" s="153"/>
      <c r="O61" s="153"/>
      <c r="P61" s="153"/>
    </row>
    <row r="62" spans="2:26" ht="12.75" customHeight="1" x14ac:dyDescent="0.2">
      <c r="B62" s="118"/>
      <c r="C62" s="118"/>
      <c r="D62" s="118"/>
      <c r="E62" s="118"/>
      <c r="F62" s="118"/>
      <c r="G62" s="118"/>
      <c r="J62" s="117"/>
      <c r="K62" s="153"/>
      <c r="L62" s="153"/>
      <c r="M62" s="153"/>
      <c r="N62" s="153"/>
      <c r="O62" s="153"/>
      <c r="P62" s="153"/>
    </row>
    <row r="63" spans="2:26" ht="12.75" customHeight="1" x14ac:dyDescent="0.2">
      <c r="B63" s="118"/>
      <c r="C63" s="118"/>
      <c r="D63" s="118"/>
      <c r="E63" s="118"/>
      <c r="F63" s="118"/>
      <c r="G63" s="118"/>
    </row>
    <row r="64" spans="2:26" ht="12.75" customHeight="1" x14ac:dyDescent="0.2">
      <c r="B64" s="118" t="s">
        <v>127</v>
      </c>
      <c r="C64" s="118"/>
      <c r="D64" s="118"/>
      <c r="E64" s="118"/>
      <c r="F64" s="118"/>
      <c r="G64" s="118"/>
    </row>
    <row r="65" spans="2:7" ht="12.75" customHeight="1" x14ac:dyDescent="0.2">
      <c r="B65" s="354" t="s">
        <v>209</v>
      </c>
      <c r="C65" s="354"/>
      <c r="D65" s="354"/>
      <c r="E65" s="354"/>
      <c r="F65" s="354"/>
      <c r="G65" s="354"/>
    </row>
    <row r="66" spans="2:7" ht="12.75" customHeight="1" x14ac:dyDescent="0.2">
      <c r="B66" s="354"/>
      <c r="C66" s="354"/>
      <c r="D66" s="354"/>
      <c r="E66" s="354"/>
      <c r="F66" s="354"/>
      <c r="G66" s="354"/>
    </row>
    <row r="67" spans="2:7" ht="12.75" customHeight="1" x14ac:dyDescent="0.2">
      <c r="B67" s="354"/>
      <c r="C67" s="354"/>
      <c r="D67" s="354"/>
      <c r="E67" s="354"/>
      <c r="F67" s="354"/>
      <c r="G67" s="354"/>
    </row>
  </sheetData>
  <mergeCells count="3">
    <mergeCell ref="B30:G33"/>
    <mergeCell ref="B38:G39"/>
    <mergeCell ref="B65:G67"/>
  </mergeCell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Z58"/>
  <sheetViews>
    <sheetView showGridLines="0" zoomScaleNormal="100" workbookViewId="0"/>
  </sheetViews>
  <sheetFormatPr defaultColWidth="9.140625" defaultRowHeight="12.75" customHeight="1" x14ac:dyDescent="0.2"/>
  <cols>
    <col min="1" max="8" width="9.140625" style="183" customWidth="1"/>
    <col min="9" max="24" width="9.140625" style="186" customWidth="1"/>
    <col min="25" max="25" width="9.140625" style="183" customWidth="1"/>
    <col min="26" max="16384" width="9.140625" style="183"/>
  </cols>
  <sheetData>
    <row r="1" spans="1:22" ht="12.75" customHeight="1" x14ac:dyDescent="0.2">
      <c r="A1" s="17"/>
    </row>
    <row r="3" spans="1:22" ht="12.75" customHeight="1" x14ac:dyDescent="0.2">
      <c r="B3" s="113" t="s">
        <v>369</v>
      </c>
      <c r="J3" s="208"/>
      <c r="K3" s="153" t="s">
        <v>581</v>
      </c>
      <c r="L3" s="153" t="s">
        <v>582</v>
      </c>
      <c r="M3" s="153" t="s">
        <v>583</v>
      </c>
      <c r="N3" s="153" t="s">
        <v>584</v>
      </c>
      <c r="U3" s="208"/>
    </row>
    <row r="4" spans="1:22" ht="12.75" customHeight="1" x14ac:dyDescent="0.2">
      <c r="B4" s="113" t="s">
        <v>342</v>
      </c>
      <c r="C4" s="113"/>
      <c r="H4" s="70"/>
      <c r="J4" s="114"/>
      <c r="K4" s="114" t="s">
        <v>210</v>
      </c>
      <c r="L4" s="117" t="s">
        <v>211</v>
      </c>
      <c r="M4" s="117" t="s">
        <v>212</v>
      </c>
      <c r="N4" s="117" t="s">
        <v>213</v>
      </c>
      <c r="O4" s="114"/>
      <c r="U4" s="208"/>
      <c r="V4" s="208"/>
    </row>
    <row r="5" spans="1:22" ht="12.75" customHeight="1" x14ac:dyDescent="0.2">
      <c r="B5" s="116" t="s">
        <v>8</v>
      </c>
      <c r="H5" s="70"/>
      <c r="I5" s="114" t="s">
        <v>214</v>
      </c>
      <c r="J5" s="114" t="s">
        <v>215</v>
      </c>
      <c r="K5" s="153">
        <v>2.1967138830659523</v>
      </c>
      <c r="L5" s="153">
        <v>2.4198841810730682</v>
      </c>
      <c r="M5" s="153">
        <v>2.2370877688466244</v>
      </c>
      <c r="N5" s="106">
        <v>0.4</v>
      </c>
      <c r="O5" s="71"/>
      <c r="U5" s="114"/>
    </row>
    <row r="6" spans="1:22" ht="12.75" customHeight="1" x14ac:dyDescent="0.2">
      <c r="H6" s="70"/>
      <c r="I6" s="114" t="s">
        <v>216</v>
      </c>
      <c r="J6" s="114" t="s">
        <v>217</v>
      </c>
      <c r="K6" s="153">
        <v>0.24767494233025814</v>
      </c>
      <c r="L6" s="153">
        <v>0.36271216469225392</v>
      </c>
      <c r="M6" s="153">
        <v>0.4453405879792009</v>
      </c>
      <c r="N6" s="106">
        <v>0.41</v>
      </c>
      <c r="O6" s="71"/>
      <c r="U6" s="208"/>
    </row>
    <row r="7" spans="1:22" ht="12.75" customHeight="1" x14ac:dyDescent="0.2">
      <c r="P7" s="114"/>
      <c r="U7" s="208"/>
    </row>
    <row r="8" spans="1:22" ht="12.75" customHeight="1" x14ac:dyDescent="0.2">
      <c r="N8" s="114"/>
      <c r="O8" s="72"/>
      <c r="U8" s="208"/>
    </row>
    <row r="9" spans="1:22" ht="12.75" customHeight="1" x14ac:dyDescent="0.2">
      <c r="K9" s="210"/>
      <c r="L9" s="210"/>
      <c r="M9" s="210"/>
      <c r="O9" s="71"/>
      <c r="U9" s="208"/>
    </row>
    <row r="10" spans="1:22" ht="12.75" customHeight="1" x14ac:dyDescent="0.2">
      <c r="K10" s="210"/>
      <c r="L10" s="210"/>
      <c r="M10" s="210"/>
      <c r="U10" s="208"/>
    </row>
    <row r="11" spans="1:22" ht="12.75" customHeight="1" x14ac:dyDescent="0.2">
      <c r="K11" s="210"/>
      <c r="L11" s="210"/>
      <c r="M11" s="210"/>
      <c r="O11" s="71"/>
      <c r="U11" s="208"/>
    </row>
    <row r="12" spans="1:22" ht="12.75" customHeight="1" x14ac:dyDescent="0.2">
      <c r="K12" s="210"/>
      <c r="L12" s="210"/>
      <c r="M12" s="210"/>
      <c r="O12" s="71"/>
      <c r="U12" s="208"/>
    </row>
    <row r="13" spans="1:22" ht="12.75" customHeight="1" x14ac:dyDescent="0.2">
      <c r="K13" s="210"/>
      <c r="L13" s="210"/>
      <c r="M13" s="210"/>
      <c r="U13" s="208"/>
    </row>
    <row r="14" spans="1:22" ht="12.75" customHeight="1" x14ac:dyDescent="0.2">
      <c r="K14" s="210"/>
      <c r="L14" s="210"/>
      <c r="M14" s="210"/>
      <c r="U14" s="208"/>
    </row>
    <row r="15" spans="1:22" ht="12.75" customHeight="1" x14ac:dyDescent="0.2">
      <c r="U15" s="208"/>
    </row>
    <row r="16" spans="1:22" ht="12.75" customHeight="1" x14ac:dyDescent="0.2">
      <c r="J16" s="208"/>
      <c r="U16" s="114"/>
    </row>
    <row r="17" spans="2:26" ht="12.75" customHeight="1" x14ac:dyDescent="0.2">
      <c r="U17" s="114"/>
    </row>
    <row r="18" spans="2:26" ht="12.75" customHeight="1" x14ac:dyDescent="0.2">
      <c r="K18" s="210"/>
      <c r="L18" s="126"/>
      <c r="O18" s="71"/>
      <c r="U18" s="208"/>
    </row>
    <row r="19" spans="2:26" ht="12.75" customHeight="1" x14ac:dyDescent="0.2">
      <c r="K19" s="210"/>
      <c r="L19" s="210"/>
      <c r="O19" s="71"/>
    </row>
    <row r="20" spans="2:26" ht="12.75" customHeight="1" x14ac:dyDescent="0.2">
      <c r="O20" s="210"/>
      <c r="P20" s="210"/>
      <c r="R20" s="210"/>
      <c r="S20" s="210"/>
    </row>
    <row r="21" spans="2:26" ht="12.75" customHeight="1" x14ac:dyDescent="0.2">
      <c r="L21" s="210"/>
      <c r="M21" s="210"/>
      <c r="N21" s="210"/>
      <c r="O21" s="210"/>
      <c r="P21" s="210"/>
      <c r="Q21" s="210"/>
      <c r="R21" s="210"/>
      <c r="S21" s="210"/>
      <c r="T21" s="210"/>
      <c r="U21" s="208"/>
    </row>
    <row r="22" spans="2:26" ht="12.75" customHeight="1" x14ac:dyDescent="0.2">
      <c r="I22" s="208"/>
      <c r="U22" s="208"/>
    </row>
    <row r="23" spans="2:26" ht="12.75" customHeight="1" x14ac:dyDescent="0.2">
      <c r="U23" s="208"/>
    </row>
    <row r="24" spans="2:26" ht="12.75" customHeight="1" x14ac:dyDescent="0.2">
      <c r="B24" s="118"/>
      <c r="C24" s="118"/>
      <c r="D24" s="118"/>
      <c r="E24" s="118"/>
      <c r="F24" s="118"/>
      <c r="G24" s="118"/>
      <c r="V24" s="114"/>
      <c r="W24" s="114"/>
      <c r="X24" s="114"/>
      <c r="Y24" s="118"/>
      <c r="Z24" s="118"/>
    </row>
    <row r="25" spans="2:26" ht="12.75" customHeight="1" x14ac:dyDescent="0.2">
      <c r="B25" s="116" t="s">
        <v>218</v>
      </c>
      <c r="V25" s="212"/>
      <c r="W25" s="212"/>
      <c r="X25" s="212"/>
      <c r="Y25" s="68"/>
      <c r="Z25" s="68"/>
    </row>
    <row r="26" spans="2:26" ht="12.75" customHeight="1" x14ac:dyDescent="0.2">
      <c r="B26" s="378" t="s">
        <v>221</v>
      </c>
      <c r="C26" s="378"/>
      <c r="D26" s="378"/>
      <c r="E26" s="378"/>
      <c r="F26" s="378"/>
      <c r="G26" s="378"/>
      <c r="U26" s="212"/>
      <c r="V26" s="212"/>
      <c r="W26" s="212"/>
      <c r="X26" s="212"/>
      <c r="Y26" s="68"/>
      <c r="Z26" s="68"/>
    </row>
    <row r="27" spans="2:26" ht="12.75" customHeight="1" x14ac:dyDescent="0.2">
      <c r="B27" s="378"/>
      <c r="C27" s="378"/>
      <c r="D27" s="378"/>
      <c r="E27" s="378"/>
      <c r="F27" s="378"/>
      <c r="G27" s="378"/>
      <c r="U27" s="212"/>
      <c r="V27" s="212"/>
      <c r="W27" s="212"/>
      <c r="X27" s="212"/>
      <c r="Y27" s="68"/>
      <c r="Z27" s="68"/>
    </row>
    <row r="28" spans="2:26" ht="12.75" customHeight="1" x14ac:dyDescent="0.2">
      <c r="B28" s="378"/>
      <c r="C28" s="378"/>
      <c r="D28" s="378"/>
      <c r="E28" s="378"/>
      <c r="F28" s="378"/>
      <c r="G28" s="378"/>
    </row>
    <row r="29" spans="2:26" ht="12.75" customHeight="1" x14ac:dyDescent="0.2">
      <c r="B29" s="378"/>
      <c r="C29" s="378"/>
      <c r="D29" s="378"/>
      <c r="E29" s="378"/>
      <c r="F29" s="378"/>
      <c r="G29" s="378"/>
    </row>
    <row r="30" spans="2:26" ht="12.75" customHeight="1" x14ac:dyDescent="0.2">
      <c r="B30" s="221"/>
      <c r="C30" s="221"/>
      <c r="D30" s="221"/>
      <c r="E30" s="221"/>
      <c r="F30" s="221"/>
      <c r="G30" s="221"/>
    </row>
    <row r="31" spans="2:26" ht="12.75" customHeight="1" x14ac:dyDescent="0.2">
      <c r="B31" s="221"/>
      <c r="C31" s="221"/>
      <c r="D31" s="221"/>
      <c r="E31" s="221"/>
      <c r="F31" s="221"/>
      <c r="G31" s="221"/>
      <c r="U31" s="208"/>
    </row>
    <row r="32" spans="2:26" ht="12.75" customHeight="1" x14ac:dyDescent="0.2">
      <c r="U32" s="208"/>
      <c r="V32" s="208"/>
    </row>
    <row r="33" spans="2:21" ht="12.75" customHeight="1" x14ac:dyDescent="0.2">
      <c r="B33" s="113" t="s">
        <v>370</v>
      </c>
      <c r="U33" s="114"/>
    </row>
    <row r="34" spans="2:21" ht="12.75" customHeight="1" x14ac:dyDescent="0.2">
      <c r="B34" s="113" t="s">
        <v>585</v>
      </c>
      <c r="C34" s="113"/>
      <c r="U34" s="208"/>
    </row>
    <row r="35" spans="2:21" ht="12.75" customHeight="1" x14ac:dyDescent="0.2">
      <c r="B35" s="116" t="s">
        <v>219</v>
      </c>
      <c r="U35" s="208"/>
    </row>
    <row r="36" spans="2:21" ht="12.75" customHeight="1" x14ac:dyDescent="0.2">
      <c r="U36" s="208"/>
    </row>
    <row r="37" spans="2:21" ht="12.75" customHeight="1" x14ac:dyDescent="0.2">
      <c r="U37" s="208"/>
    </row>
    <row r="38" spans="2:21" ht="12.75" customHeight="1" x14ac:dyDescent="0.2">
      <c r="U38" s="208"/>
    </row>
    <row r="39" spans="2:21" ht="12.75" customHeight="1" x14ac:dyDescent="0.2">
      <c r="U39" s="208"/>
    </row>
    <row r="40" spans="2:21" ht="12.75" customHeight="1" x14ac:dyDescent="0.2">
      <c r="U40" s="208"/>
    </row>
    <row r="41" spans="2:21" ht="12.75" customHeight="1" x14ac:dyDescent="0.2">
      <c r="U41" s="208"/>
    </row>
    <row r="42" spans="2:21" ht="12.75" customHeight="1" x14ac:dyDescent="0.2">
      <c r="U42" s="208"/>
    </row>
    <row r="43" spans="2:21" ht="12.75" customHeight="1" x14ac:dyDescent="0.2">
      <c r="U43" s="208"/>
    </row>
    <row r="44" spans="2:21" ht="12.75" customHeight="1" x14ac:dyDescent="0.2">
      <c r="U44" s="114"/>
    </row>
    <row r="45" spans="2:21" ht="12.75" customHeight="1" x14ac:dyDescent="0.2">
      <c r="U45" s="114"/>
    </row>
    <row r="54" spans="2:7" ht="12.75" customHeight="1" x14ac:dyDescent="0.2">
      <c r="B54" s="118" t="s">
        <v>220</v>
      </c>
      <c r="C54" s="118"/>
      <c r="D54" s="118"/>
      <c r="E54" s="118"/>
      <c r="F54" s="118"/>
      <c r="G54" s="118"/>
    </row>
    <row r="55" spans="2:7" ht="12.75" customHeight="1" x14ac:dyDescent="0.2">
      <c r="B55" s="379" t="s">
        <v>580</v>
      </c>
      <c r="C55" s="379"/>
      <c r="D55" s="379"/>
      <c r="E55" s="379"/>
      <c r="F55" s="379"/>
      <c r="G55" s="379"/>
    </row>
    <row r="56" spans="2:7" ht="12.75" customHeight="1" x14ac:dyDescent="0.2">
      <c r="B56" s="379"/>
      <c r="C56" s="379"/>
      <c r="D56" s="379"/>
      <c r="E56" s="379"/>
      <c r="F56" s="379"/>
      <c r="G56" s="379"/>
    </row>
    <row r="57" spans="2:7" ht="12.75" customHeight="1" x14ac:dyDescent="0.2">
      <c r="B57" s="379"/>
      <c r="C57" s="379"/>
      <c r="D57" s="379"/>
      <c r="E57" s="379"/>
      <c r="F57" s="379"/>
      <c r="G57" s="379"/>
    </row>
    <row r="58" spans="2:7" ht="12.75" customHeight="1" x14ac:dyDescent="0.2">
      <c r="B58" s="379"/>
      <c r="C58" s="379"/>
      <c r="D58" s="379"/>
      <c r="E58" s="379"/>
      <c r="F58" s="379"/>
      <c r="G58" s="379"/>
    </row>
  </sheetData>
  <mergeCells count="2">
    <mergeCell ref="B26:G29"/>
    <mergeCell ref="B55:G58"/>
  </mergeCell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3:AC79"/>
  <sheetViews>
    <sheetView showGridLines="0" zoomScaleNormal="100" workbookViewId="0"/>
  </sheetViews>
  <sheetFormatPr defaultColWidth="9.140625" defaultRowHeight="12.75" customHeight="1" x14ac:dyDescent="0.2"/>
  <cols>
    <col min="1" max="8" width="9.140625" style="17" customWidth="1"/>
    <col min="9" max="13" width="9.140625" style="108" customWidth="1"/>
    <col min="14" max="14" width="9.140625" style="214" customWidth="1"/>
    <col min="15" max="18" width="9.140625" style="108" customWidth="1"/>
    <col min="19" max="19" width="9.140625" style="55" customWidth="1"/>
    <col min="20" max="23" width="9.140625" style="108" customWidth="1"/>
    <col min="24" max="24" width="9.140625" style="108"/>
    <col min="25" max="16384" width="9.140625" style="17"/>
  </cols>
  <sheetData>
    <row r="3" spans="2:29" ht="12.75" customHeight="1" x14ac:dyDescent="0.2">
      <c r="B3" s="113" t="s">
        <v>372</v>
      </c>
      <c r="C3" s="183"/>
      <c r="D3" s="183"/>
      <c r="E3" s="183"/>
      <c r="F3" s="183"/>
      <c r="G3" s="183"/>
      <c r="I3" s="53"/>
      <c r="J3" s="129"/>
      <c r="K3" s="129"/>
      <c r="L3" s="53"/>
      <c r="M3" s="129"/>
      <c r="N3" s="54"/>
      <c r="O3" s="129" t="s">
        <v>154</v>
      </c>
      <c r="P3" s="129" t="s">
        <v>155</v>
      </c>
      <c r="Q3" s="129" t="s">
        <v>156</v>
      </c>
      <c r="R3" s="129" t="s">
        <v>157</v>
      </c>
      <c r="T3" s="53"/>
      <c r="U3" s="53"/>
      <c r="AC3" s="2"/>
    </row>
    <row r="4" spans="2:29" ht="12.75" customHeight="1" x14ac:dyDescent="0.2">
      <c r="B4" s="113" t="s">
        <v>158</v>
      </c>
      <c r="C4" s="113"/>
      <c r="D4" s="183"/>
      <c r="E4" s="183"/>
      <c r="F4" s="183"/>
      <c r="G4" s="183"/>
      <c r="H4" s="203"/>
      <c r="I4" s="53"/>
      <c r="J4" s="53"/>
      <c r="K4" s="53"/>
      <c r="L4" s="53"/>
      <c r="M4" s="53"/>
      <c r="N4" s="56"/>
      <c r="O4" s="53" t="s">
        <v>159</v>
      </c>
      <c r="P4" s="53" t="s">
        <v>160</v>
      </c>
      <c r="Q4" s="53" t="s">
        <v>161</v>
      </c>
      <c r="R4" s="53" t="s">
        <v>162</v>
      </c>
      <c r="S4" s="53"/>
      <c r="T4" s="53"/>
      <c r="U4" s="53"/>
      <c r="V4" s="53"/>
      <c r="W4" s="53"/>
      <c r="X4" s="53"/>
      <c r="Y4" s="53"/>
      <c r="Z4" s="53"/>
      <c r="AA4" s="53"/>
      <c r="AB4" s="53"/>
      <c r="AC4" s="133"/>
    </row>
    <row r="5" spans="2:29" ht="12.75" customHeight="1" x14ac:dyDescent="0.2">
      <c r="B5" s="116" t="s">
        <v>163</v>
      </c>
      <c r="C5" s="183"/>
      <c r="D5" s="183"/>
      <c r="E5" s="183"/>
      <c r="F5" s="183"/>
      <c r="G5" s="183"/>
      <c r="H5" s="2"/>
      <c r="I5" s="370" t="s">
        <v>325</v>
      </c>
      <c r="J5" s="129" t="s">
        <v>61</v>
      </c>
      <c r="K5" s="327" t="s">
        <v>61</v>
      </c>
      <c r="L5" s="370" t="s">
        <v>6</v>
      </c>
      <c r="M5" s="53" t="s">
        <v>61</v>
      </c>
      <c r="N5" s="56" t="s">
        <v>61</v>
      </c>
      <c r="O5" s="53" t="s">
        <v>61</v>
      </c>
      <c r="P5" s="53" t="s">
        <v>61</v>
      </c>
      <c r="Q5" s="53" t="s">
        <v>61</v>
      </c>
      <c r="R5" s="53" t="s">
        <v>61</v>
      </c>
      <c r="S5" s="53"/>
      <c r="T5" s="53"/>
      <c r="U5" s="53"/>
      <c r="V5" s="53"/>
      <c r="W5" s="53"/>
      <c r="X5" s="53"/>
      <c r="Y5" s="53"/>
      <c r="Z5" s="53"/>
      <c r="AA5" s="53"/>
      <c r="AB5" s="53"/>
      <c r="AC5" s="133"/>
    </row>
    <row r="6" spans="2:29" ht="12.75" customHeight="1" x14ac:dyDescent="0.2">
      <c r="E6" s="2"/>
      <c r="F6" s="2"/>
      <c r="G6" s="2"/>
      <c r="H6" s="131"/>
      <c r="I6" s="370"/>
      <c r="J6" s="381" t="s">
        <v>164</v>
      </c>
      <c r="K6" s="327">
        <v>39813</v>
      </c>
      <c r="L6" s="370"/>
      <c r="M6" s="371" t="s">
        <v>164</v>
      </c>
      <c r="N6" s="56">
        <v>39813</v>
      </c>
      <c r="O6" s="58">
        <v>9.11</v>
      </c>
      <c r="P6" s="58">
        <v>0.27</v>
      </c>
      <c r="Q6" s="58">
        <v>0.62</v>
      </c>
      <c r="R6" s="58">
        <v>3.34</v>
      </c>
      <c r="S6" s="53"/>
      <c r="T6" s="53"/>
      <c r="U6" s="53"/>
      <c r="V6" s="53"/>
      <c r="W6" s="53"/>
      <c r="X6" s="53"/>
      <c r="Y6" s="53"/>
      <c r="Z6" s="53"/>
      <c r="AA6" s="53"/>
      <c r="AB6" s="53"/>
      <c r="AC6" s="2"/>
    </row>
    <row r="7" spans="2:29" ht="12.75" customHeight="1" x14ac:dyDescent="0.2">
      <c r="E7" s="2"/>
      <c r="F7" s="2"/>
      <c r="G7" s="2"/>
      <c r="H7" s="131"/>
      <c r="I7" s="370"/>
      <c r="J7" s="381"/>
      <c r="K7" s="327">
        <v>41639</v>
      </c>
      <c r="L7" s="370"/>
      <c r="M7" s="371"/>
      <c r="N7" s="56">
        <v>41639</v>
      </c>
      <c r="O7" s="58">
        <v>10.19</v>
      </c>
      <c r="P7" s="58">
        <v>0.4</v>
      </c>
      <c r="Q7" s="58">
        <v>0.8</v>
      </c>
      <c r="R7" s="58">
        <v>2.31</v>
      </c>
      <c r="S7" s="53"/>
      <c r="T7" s="53"/>
      <c r="U7" s="53"/>
      <c r="V7" s="53"/>
      <c r="W7" s="53"/>
      <c r="X7" s="53"/>
      <c r="Y7" s="53"/>
      <c r="Z7" s="53"/>
      <c r="AA7" s="53"/>
      <c r="AB7" s="53"/>
      <c r="AC7" s="2"/>
    </row>
    <row r="8" spans="2:29" ht="12.75" customHeight="1" x14ac:dyDescent="0.2">
      <c r="E8" s="2"/>
      <c r="F8" s="2"/>
      <c r="G8" s="2"/>
      <c r="H8" s="2"/>
      <c r="I8" s="370"/>
      <c r="J8" s="381"/>
      <c r="K8" s="327">
        <v>43465</v>
      </c>
      <c r="L8" s="370"/>
      <c r="M8" s="371"/>
      <c r="N8" s="56">
        <v>43465</v>
      </c>
      <c r="O8" s="58">
        <v>6.25</v>
      </c>
      <c r="P8" s="58">
        <v>0.25</v>
      </c>
      <c r="Q8" s="58">
        <v>0.3</v>
      </c>
      <c r="R8" s="58">
        <v>2.98</v>
      </c>
      <c r="S8" s="53"/>
      <c r="T8" s="53"/>
      <c r="U8" s="53"/>
      <c r="V8" s="53"/>
      <c r="W8" s="53"/>
      <c r="X8" s="53"/>
      <c r="Y8" s="53"/>
      <c r="Z8" s="53"/>
      <c r="AA8" s="53"/>
      <c r="AB8" s="53"/>
      <c r="AC8" s="2"/>
    </row>
    <row r="9" spans="2:29" ht="12.75" customHeight="1" x14ac:dyDescent="0.2">
      <c r="E9" s="2"/>
      <c r="F9" s="2"/>
      <c r="G9" s="2"/>
      <c r="H9" s="2"/>
      <c r="I9" s="370"/>
      <c r="J9" s="129" t="s">
        <v>61</v>
      </c>
      <c r="K9" s="327" t="s">
        <v>61</v>
      </c>
      <c r="L9" s="370"/>
      <c r="M9" s="53" t="s">
        <v>61</v>
      </c>
      <c r="N9" s="56" t="s">
        <v>61</v>
      </c>
      <c r="O9" s="58"/>
      <c r="P9" s="58"/>
      <c r="Q9" s="58"/>
      <c r="R9" s="58"/>
      <c r="S9" s="53"/>
      <c r="T9" s="53"/>
      <c r="U9" s="53"/>
      <c r="V9" s="53"/>
      <c r="W9" s="53"/>
      <c r="X9" s="53"/>
      <c r="Y9" s="53"/>
      <c r="Z9" s="53"/>
      <c r="AA9" s="53"/>
      <c r="AB9" s="53"/>
      <c r="AC9" s="2"/>
    </row>
    <row r="10" spans="2:29" ht="12.75" customHeight="1" x14ac:dyDescent="0.2">
      <c r="E10" s="2"/>
      <c r="F10" s="2"/>
      <c r="G10" s="2"/>
      <c r="H10" s="2"/>
      <c r="I10" s="370"/>
      <c r="J10" s="381" t="s">
        <v>165</v>
      </c>
      <c r="K10" s="327">
        <v>39813</v>
      </c>
      <c r="L10" s="370"/>
      <c r="M10" s="371" t="s">
        <v>166</v>
      </c>
      <c r="N10" s="56">
        <v>39813</v>
      </c>
      <c r="O10" s="58">
        <v>9.2100000000000009</v>
      </c>
      <c r="P10" s="58">
        <v>1.62</v>
      </c>
      <c r="Q10" s="58">
        <v>0.79</v>
      </c>
      <c r="R10" s="58">
        <v>0.32</v>
      </c>
      <c r="S10" s="53"/>
      <c r="T10" s="53"/>
      <c r="U10" s="53"/>
      <c r="V10" s="53"/>
      <c r="W10" s="53"/>
      <c r="X10" s="53"/>
      <c r="Y10" s="53"/>
      <c r="Z10" s="53"/>
      <c r="AA10" s="53"/>
      <c r="AB10" s="53"/>
      <c r="AC10" s="2"/>
    </row>
    <row r="11" spans="2:29" ht="12.75" customHeight="1" x14ac:dyDescent="0.2">
      <c r="E11" s="2"/>
      <c r="F11" s="2"/>
      <c r="G11" s="2"/>
      <c r="H11" s="2"/>
      <c r="I11" s="370"/>
      <c r="J11" s="381"/>
      <c r="K11" s="327">
        <v>41639</v>
      </c>
      <c r="L11" s="370"/>
      <c r="M11" s="371"/>
      <c r="N11" s="56">
        <v>41639</v>
      </c>
      <c r="O11" s="58">
        <v>10.220000000000001</v>
      </c>
      <c r="P11" s="58">
        <v>1.45</v>
      </c>
      <c r="Q11" s="58">
        <v>1.75</v>
      </c>
      <c r="R11" s="58">
        <v>0.33</v>
      </c>
      <c r="S11" s="53"/>
      <c r="T11" s="53"/>
      <c r="U11" s="53"/>
      <c r="V11" s="53"/>
      <c r="W11" s="53"/>
      <c r="X11" s="53"/>
      <c r="Y11" s="53"/>
      <c r="Z11" s="53"/>
      <c r="AA11" s="53"/>
      <c r="AB11" s="53"/>
      <c r="AC11" s="2"/>
    </row>
    <row r="12" spans="2:29" ht="12.75" customHeight="1" x14ac:dyDescent="0.2">
      <c r="E12" s="2"/>
      <c r="F12" s="2"/>
      <c r="G12" s="2"/>
      <c r="H12" s="2"/>
      <c r="I12" s="370"/>
      <c r="J12" s="381"/>
      <c r="K12" s="327">
        <v>43465</v>
      </c>
      <c r="L12" s="370"/>
      <c r="M12" s="371"/>
      <c r="N12" s="56">
        <v>43465</v>
      </c>
      <c r="O12" s="58">
        <v>6.26</v>
      </c>
      <c r="P12" s="58">
        <v>1.18</v>
      </c>
      <c r="Q12" s="58">
        <v>2.0099999999999998</v>
      </c>
      <c r="R12" s="58">
        <v>0.2</v>
      </c>
      <c r="S12" s="53"/>
      <c r="T12" s="53"/>
      <c r="U12" s="53"/>
      <c r="V12" s="53"/>
      <c r="W12" s="53"/>
      <c r="X12" s="53"/>
      <c r="Y12" s="53"/>
      <c r="Z12" s="53"/>
      <c r="AA12" s="53"/>
      <c r="AB12" s="53"/>
      <c r="AC12" s="2"/>
    </row>
    <row r="13" spans="2:29" ht="12.75" customHeight="1" x14ac:dyDescent="0.2">
      <c r="E13" s="2"/>
      <c r="F13" s="2"/>
      <c r="G13" s="2"/>
      <c r="H13" s="2"/>
      <c r="I13" s="370"/>
      <c r="J13" s="129" t="s">
        <v>61</v>
      </c>
      <c r="K13" s="327" t="s">
        <v>61</v>
      </c>
      <c r="L13" s="370"/>
      <c r="M13" s="53" t="s">
        <v>61</v>
      </c>
      <c r="N13" s="56" t="s">
        <v>61</v>
      </c>
      <c r="O13" s="58"/>
      <c r="P13" s="58"/>
      <c r="Q13" s="58"/>
      <c r="R13" s="58"/>
      <c r="S13" s="53"/>
      <c r="T13" s="53"/>
      <c r="U13" s="53"/>
      <c r="V13" s="53"/>
      <c r="W13" s="53"/>
      <c r="X13" s="53"/>
      <c r="Y13" s="53"/>
      <c r="Z13" s="53"/>
      <c r="AA13" s="53"/>
      <c r="AB13" s="53"/>
      <c r="AC13" s="2"/>
    </row>
    <row r="14" spans="2:29" ht="12.75" customHeight="1" x14ac:dyDescent="0.2">
      <c r="E14" s="2"/>
      <c r="F14" s="2"/>
      <c r="G14" s="2"/>
      <c r="H14" s="2"/>
      <c r="I14" s="370" t="s">
        <v>131</v>
      </c>
      <c r="J14" s="129" t="s">
        <v>61</v>
      </c>
      <c r="K14" s="327" t="s">
        <v>61</v>
      </c>
      <c r="L14" s="370" t="s">
        <v>5</v>
      </c>
      <c r="M14" s="53" t="s">
        <v>61</v>
      </c>
      <c r="N14" s="56" t="s">
        <v>61</v>
      </c>
      <c r="O14" s="58"/>
      <c r="P14" s="58"/>
      <c r="Q14" s="58"/>
      <c r="R14" s="58"/>
      <c r="S14" s="53"/>
      <c r="T14" s="53"/>
      <c r="U14" s="53"/>
      <c r="V14" s="53"/>
      <c r="W14" s="53"/>
      <c r="X14" s="53"/>
      <c r="Y14" s="53"/>
      <c r="Z14" s="53"/>
      <c r="AA14" s="53"/>
      <c r="AB14" s="53"/>
      <c r="AC14" s="2"/>
    </row>
    <row r="15" spans="2:29" ht="12.75" customHeight="1" x14ac:dyDescent="0.2">
      <c r="E15" s="2"/>
      <c r="F15" s="2"/>
      <c r="G15" s="2"/>
      <c r="H15" s="2"/>
      <c r="I15" s="370"/>
      <c r="J15" s="381" t="s">
        <v>164</v>
      </c>
      <c r="K15" s="327">
        <v>39813</v>
      </c>
      <c r="L15" s="370"/>
      <c r="M15" s="371" t="s">
        <v>164</v>
      </c>
      <c r="N15" s="56">
        <v>39813</v>
      </c>
      <c r="O15" s="58">
        <v>16.95</v>
      </c>
      <c r="P15" s="58">
        <v>2.11</v>
      </c>
      <c r="Q15" s="58">
        <v>1.19</v>
      </c>
      <c r="R15" s="58">
        <v>0.04</v>
      </c>
      <c r="S15" s="53"/>
      <c r="T15" s="53"/>
      <c r="U15" s="53"/>
      <c r="V15" s="53"/>
      <c r="W15" s="53"/>
      <c r="X15" s="53"/>
      <c r="Y15" s="53"/>
      <c r="Z15" s="53"/>
      <c r="AA15" s="53"/>
      <c r="AB15" s="53"/>
      <c r="AC15" s="2"/>
    </row>
    <row r="16" spans="2:29" ht="12.75" customHeight="1" x14ac:dyDescent="0.2">
      <c r="E16" s="2"/>
      <c r="F16" s="2"/>
      <c r="G16" s="2"/>
      <c r="H16" s="2"/>
      <c r="I16" s="370"/>
      <c r="J16" s="381"/>
      <c r="K16" s="327">
        <v>41639</v>
      </c>
      <c r="L16" s="370"/>
      <c r="M16" s="371"/>
      <c r="N16" s="56">
        <v>41639</v>
      </c>
      <c r="O16" s="58">
        <v>16.36</v>
      </c>
      <c r="P16" s="58">
        <v>2.3199999999999998</v>
      </c>
      <c r="Q16" s="58">
        <v>5.88</v>
      </c>
      <c r="R16" s="58">
        <v>0.02</v>
      </c>
      <c r="S16" s="53"/>
      <c r="T16" s="53"/>
      <c r="U16" s="53"/>
      <c r="V16" s="53"/>
      <c r="W16" s="53"/>
      <c r="X16" s="53"/>
      <c r="Y16" s="53"/>
      <c r="Z16" s="53"/>
      <c r="AA16" s="53"/>
      <c r="AB16" s="53"/>
      <c r="AC16" s="2"/>
    </row>
    <row r="17" spans="1:29" ht="12.75" customHeight="1" x14ac:dyDescent="0.2">
      <c r="E17" s="2"/>
      <c r="F17" s="2"/>
      <c r="G17" s="2"/>
      <c r="H17" s="2"/>
      <c r="I17" s="370"/>
      <c r="J17" s="381"/>
      <c r="K17" s="327">
        <v>43465</v>
      </c>
      <c r="L17" s="370"/>
      <c r="M17" s="371"/>
      <c r="N17" s="56">
        <v>43465</v>
      </c>
      <c r="O17" s="58">
        <v>16.739999999999998</v>
      </c>
      <c r="P17" s="58">
        <v>1.87</v>
      </c>
      <c r="Q17" s="58">
        <v>5.49</v>
      </c>
      <c r="R17" s="58">
        <v>0.06</v>
      </c>
      <c r="S17" s="53"/>
      <c r="T17" s="53"/>
      <c r="U17" s="53"/>
      <c r="V17" s="53"/>
      <c r="W17" s="53"/>
      <c r="X17" s="53"/>
      <c r="Y17" s="53"/>
      <c r="Z17" s="53"/>
      <c r="AA17" s="53"/>
      <c r="AB17" s="53"/>
      <c r="AC17" s="2"/>
    </row>
    <row r="18" spans="1:29" ht="12.75" customHeight="1" x14ac:dyDescent="0.2">
      <c r="E18" s="2"/>
      <c r="F18" s="2"/>
      <c r="G18" s="2"/>
      <c r="H18" s="2"/>
      <c r="I18" s="370"/>
      <c r="J18" s="129" t="s">
        <v>61</v>
      </c>
      <c r="K18" s="327" t="s">
        <v>61</v>
      </c>
      <c r="L18" s="370"/>
      <c r="M18" s="53" t="s">
        <v>61</v>
      </c>
      <c r="N18" s="56" t="s">
        <v>61</v>
      </c>
      <c r="O18" s="58"/>
      <c r="P18" s="58"/>
      <c r="Q18" s="58"/>
      <c r="R18" s="58"/>
      <c r="S18" s="53"/>
      <c r="T18" s="53"/>
      <c r="U18" s="53"/>
      <c r="V18" s="53"/>
      <c r="W18" s="53"/>
      <c r="X18" s="53"/>
      <c r="Y18" s="53"/>
      <c r="Z18" s="53"/>
      <c r="AA18" s="53"/>
      <c r="AB18" s="53"/>
      <c r="AC18" s="2"/>
    </row>
    <row r="19" spans="1:29" ht="12.75" customHeight="1" x14ac:dyDescent="0.2">
      <c r="E19" s="2"/>
      <c r="F19" s="2"/>
      <c r="G19" s="2"/>
      <c r="H19" s="2"/>
      <c r="I19" s="370"/>
      <c r="J19" s="381" t="s">
        <v>165</v>
      </c>
      <c r="K19" s="327">
        <v>39813</v>
      </c>
      <c r="L19" s="370"/>
      <c r="M19" s="371" t="s">
        <v>166</v>
      </c>
      <c r="N19" s="56">
        <v>39813</v>
      </c>
      <c r="O19" s="58">
        <v>2.96</v>
      </c>
      <c r="P19" s="58">
        <v>2.17</v>
      </c>
      <c r="Q19" s="58">
        <v>0.02</v>
      </c>
      <c r="R19" s="58">
        <v>0.76</v>
      </c>
      <c r="S19" s="53"/>
      <c r="T19" s="53"/>
      <c r="U19" s="53"/>
      <c r="V19" s="53"/>
      <c r="W19" s="53"/>
      <c r="X19" s="53"/>
      <c r="Y19" s="53"/>
      <c r="Z19" s="53"/>
      <c r="AA19" s="53"/>
      <c r="AB19" s="53"/>
      <c r="AC19" s="2"/>
    </row>
    <row r="20" spans="1:29" ht="12.75" customHeight="1" x14ac:dyDescent="0.2">
      <c r="E20" s="2"/>
      <c r="F20" s="2"/>
      <c r="G20" s="2"/>
      <c r="H20" s="2"/>
      <c r="I20" s="370"/>
      <c r="J20" s="381"/>
      <c r="K20" s="327">
        <v>41639</v>
      </c>
      <c r="L20" s="370"/>
      <c r="M20" s="371"/>
      <c r="N20" s="56">
        <v>41639</v>
      </c>
      <c r="O20" s="58">
        <v>4.01</v>
      </c>
      <c r="P20" s="58">
        <v>2.06</v>
      </c>
      <c r="Q20" s="58">
        <v>0</v>
      </c>
      <c r="R20" s="58">
        <v>0.84</v>
      </c>
      <c r="S20" s="53"/>
      <c r="T20" s="53"/>
      <c r="U20" s="53"/>
      <c r="V20" s="53"/>
      <c r="W20" s="53"/>
      <c r="X20" s="53"/>
      <c r="Y20" s="53"/>
      <c r="Z20" s="53"/>
      <c r="AA20" s="53"/>
      <c r="AB20" s="53"/>
      <c r="AC20" s="2"/>
    </row>
    <row r="21" spans="1:29" ht="12.75" customHeight="1" x14ac:dyDescent="0.2">
      <c r="E21" s="2"/>
      <c r="F21" s="2"/>
      <c r="G21" s="2"/>
      <c r="H21" s="2"/>
      <c r="I21" s="370"/>
      <c r="J21" s="381"/>
      <c r="K21" s="327">
        <v>43465</v>
      </c>
      <c r="L21" s="370"/>
      <c r="M21" s="371"/>
      <c r="N21" s="56">
        <v>43465</v>
      </c>
      <c r="O21" s="58">
        <v>3.44</v>
      </c>
      <c r="P21" s="58">
        <v>1.8</v>
      </c>
      <c r="Q21" s="58">
        <v>0.02</v>
      </c>
      <c r="R21" s="58">
        <v>1.26</v>
      </c>
      <c r="S21" s="53"/>
      <c r="T21" s="53"/>
      <c r="U21" s="53"/>
      <c r="V21" s="53"/>
      <c r="W21" s="53"/>
      <c r="X21" s="53"/>
      <c r="Y21" s="53"/>
      <c r="Z21" s="53"/>
      <c r="AA21" s="53"/>
      <c r="AB21" s="53"/>
      <c r="AC21" s="2"/>
    </row>
    <row r="22" spans="1:29" ht="12.75" customHeight="1" x14ac:dyDescent="0.2">
      <c r="E22" s="2"/>
      <c r="F22" s="2"/>
      <c r="G22" s="2"/>
      <c r="H22" s="2"/>
      <c r="I22" s="370"/>
      <c r="J22" s="129" t="s">
        <v>61</v>
      </c>
      <c r="K22" s="327" t="s">
        <v>61</v>
      </c>
      <c r="L22" s="370"/>
      <c r="M22" s="53" t="s">
        <v>61</v>
      </c>
      <c r="N22" s="56" t="s">
        <v>61</v>
      </c>
      <c r="O22" s="58"/>
      <c r="P22" s="58"/>
      <c r="Q22" s="58"/>
      <c r="R22" s="58"/>
      <c r="S22" s="53"/>
      <c r="T22" s="53"/>
      <c r="U22" s="53"/>
      <c r="V22" s="53"/>
      <c r="W22" s="53"/>
      <c r="X22" s="53"/>
      <c r="Y22" s="53"/>
      <c r="Z22" s="53"/>
      <c r="AA22" s="53"/>
      <c r="AB22" s="53"/>
      <c r="AC22" s="2"/>
    </row>
    <row r="23" spans="1:29" ht="12.75" customHeight="1" x14ac:dyDescent="0.2">
      <c r="A23" s="59"/>
      <c r="B23" s="213"/>
      <c r="C23" s="78"/>
      <c r="D23" s="83"/>
      <c r="E23" s="60"/>
      <c r="F23" s="61"/>
      <c r="G23" s="62"/>
      <c r="H23" s="127"/>
      <c r="I23" s="370" t="s">
        <v>373</v>
      </c>
      <c r="J23" s="129" t="s">
        <v>61</v>
      </c>
      <c r="K23" s="327" t="s">
        <v>61</v>
      </c>
      <c r="L23" s="370" t="s">
        <v>167</v>
      </c>
      <c r="M23" s="53" t="s">
        <v>61</v>
      </c>
      <c r="N23" s="56" t="s">
        <v>61</v>
      </c>
      <c r="O23" s="58"/>
      <c r="P23" s="58"/>
      <c r="Q23" s="58"/>
      <c r="R23" s="58"/>
      <c r="S23" s="53"/>
      <c r="T23" s="53"/>
      <c r="U23" s="53"/>
      <c r="V23" s="53"/>
      <c r="W23" s="53"/>
      <c r="X23" s="53"/>
      <c r="Y23" s="53"/>
      <c r="Z23" s="53"/>
      <c r="AA23" s="53"/>
      <c r="AB23" s="53"/>
      <c r="AC23" s="133"/>
    </row>
    <row r="24" spans="1:29" ht="12.75" customHeight="1" x14ac:dyDescent="0.2">
      <c r="B24" s="203"/>
      <c r="C24" s="203"/>
      <c r="D24" s="203"/>
      <c r="E24" s="203"/>
      <c r="F24" s="203"/>
      <c r="G24" s="203"/>
      <c r="H24" s="2"/>
      <c r="I24" s="370"/>
      <c r="J24" s="381" t="s">
        <v>164</v>
      </c>
      <c r="K24" s="327">
        <v>39813</v>
      </c>
      <c r="L24" s="370"/>
      <c r="M24" s="371" t="s">
        <v>164</v>
      </c>
      <c r="N24" s="56">
        <v>39813</v>
      </c>
      <c r="O24" s="58">
        <v>11.73</v>
      </c>
      <c r="P24" s="58">
        <v>0.03</v>
      </c>
      <c r="Q24" s="58">
        <v>1.66</v>
      </c>
      <c r="R24" s="58">
        <v>7.0000000000000007E-2</v>
      </c>
      <c r="S24" s="53"/>
      <c r="T24" s="53"/>
      <c r="U24" s="53"/>
      <c r="V24" s="53"/>
      <c r="W24" s="53"/>
      <c r="X24" s="53"/>
      <c r="Y24" s="53"/>
      <c r="Z24" s="53"/>
      <c r="AA24" s="53"/>
      <c r="AB24" s="53"/>
      <c r="AC24" s="203"/>
    </row>
    <row r="25" spans="1:29" ht="12.75" customHeight="1" x14ac:dyDescent="0.2">
      <c r="B25" s="203"/>
      <c r="C25" s="63"/>
      <c r="D25" s="63"/>
      <c r="E25" s="63"/>
      <c r="F25" s="63"/>
      <c r="G25" s="63"/>
      <c r="H25" s="133"/>
      <c r="I25" s="370"/>
      <c r="J25" s="381"/>
      <c r="K25" s="327">
        <v>41639</v>
      </c>
      <c r="L25" s="370"/>
      <c r="M25" s="371"/>
      <c r="N25" s="56">
        <v>41639</v>
      </c>
      <c r="O25" s="58">
        <v>18.32</v>
      </c>
      <c r="P25" s="58">
        <v>0</v>
      </c>
      <c r="Q25" s="58">
        <v>1.31</v>
      </c>
      <c r="R25" s="58">
        <v>0.17</v>
      </c>
      <c r="S25" s="53"/>
      <c r="T25" s="53"/>
      <c r="U25" s="53"/>
      <c r="V25" s="53"/>
      <c r="W25" s="53"/>
      <c r="X25" s="53"/>
      <c r="Y25" s="53"/>
      <c r="Z25" s="53"/>
      <c r="AA25" s="53"/>
      <c r="AB25" s="53"/>
      <c r="AC25" s="63"/>
    </row>
    <row r="26" spans="1:29" ht="12.75" customHeight="1" x14ac:dyDescent="0.2">
      <c r="B26" s="118" t="s">
        <v>7</v>
      </c>
      <c r="C26" s="63"/>
      <c r="D26" s="63"/>
      <c r="E26" s="63"/>
      <c r="F26" s="63"/>
      <c r="G26" s="63"/>
      <c r="H26" s="203"/>
      <c r="I26" s="370"/>
      <c r="J26" s="381"/>
      <c r="K26" s="327">
        <v>43465</v>
      </c>
      <c r="L26" s="370"/>
      <c r="M26" s="371"/>
      <c r="N26" s="56">
        <v>43465</v>
      </c>
      <c r="O26" s="58">
        <v>17.07</v>
      </c>
      <c r="P26" s="58">
        <v>0.01</v>
      </c>
      <c r="Q26" s="58">
        <v>2.4500000000000002</v>
      </c>
      <c r="R26" s="58">
        <v>0.27</v>
      </c>
      <c r="S26" s="53"/>
      <c r="T26" s="53"/>
      <c r="U26" s="53"/>
      <c r="V26" s="53"/>
      <c r="W26" s="53"/>
      <c r="X26" s="53"/>
      <c r="Y26" s="53"/>
      <c r="Z26" s="53"/>
      <c r="AA26" s="53"/>
      <c r="AB26" s="53"/>
      <c r="AC26" s="63"/>
    </row>
    <row r="27" spans="1:29" ht="12.75" customHeight="1" x14ac:dyDescent="0.2">
      <c r="B27" s="380" t="s">
        <v>168</v>
      </c>
      <c r="C27" s="380"/>
      <c r="D27" s="380"/>
      <c r="E27" s="380"/>
      <c r="F27" s="380"/>
      <c r="G27" s="380"/>
      <c r="H27" s="63"/>
      <c r="I27" s="370"/>
      <c r="J27" s="129" t="s">
        <v>61</v>
      </c>
      <c r="K27" s="327" t="s">
        <v>61</v>
      </c>
      <c r="L27" s="370"/>
      <c r="M27" s="53" t="s">
        <v>61</v>
      </c>
      <c r="N27" s="56" t="s">
        <v>61</v>
      </c>
      <c r="O27" s="58"/>
      <c r="P27" s="58"/>
      <c r="Q27" s="58"/>
      <c r="R27" s="58"/>
      <c r="S27" s="53"/>
      <c r="T27" s="53"/>
      <c r="U27" s="53"/>
      <c r="V27" s="53"/>
      <c r="W27" s="53"/>
      <c r="X27" s="53"/>
      <c r="Y27" s="53"/>
      <c r="Z27" s="53"/>
      <c r="AA27" s="53"/>
      <c r="AB27" s="53"/>
    </row>
    <row r="28" spans="1:29" ht="12.75" customHeight="1" x14ac:dyDescent="0.2">
      <c r="B28" s="380"/>
      <c r="C28" s="380"/>
      <c r="D28" s="380"/>
      <c r="E28" s="380"/>
      <c r="F28" s="380"/>
      <c r="G28" s="380"/>
      <c r="H28" s="63"/>
      <c r="I28" s="370"/>
      <c r="J28" s="381" t="s">
        <v>165</v>
      </c>
      <c r="K28" s="327">
        <v>39813</v>
      </c>
      <c r="L28" s="370"/>
      <c r="M28" s="371" t="s">
        <v>166</v>
      </c>
      <c r="N28" s="56">
        <v>39813</v>
      </c>
      <c r="O28" s="58">
        <v>8.9600000000000009</v>
      </c>
      <c r="P28" s="58">
        <v>1.61</v>
      </c>
      <c r="Q28" s="58">
        <v>1.58</v>
      </c>
      <c r="R28" s="58">
        <v>0</v>
      </c>
      <c r="S28" s="53"/>
      <c r="T28" s="53"/>
      <c r="U28" s="53"/>
      <c r="V28" s="53"/>
      <c r="W28" s="53"/>
      <c r="X28" s="53"/>
      <c r="Y28" s="53"/>
      <c r="Z28" s="53"/>
      <c r="AA28" s="53"/>
      <c r="AB28" s="53"/>
    </row>
    <row r="29" spans="1:29" ht="12.75" customHeight="1" x14ac:dyDescent="0.2">
      <c r="B29" s="380"/>
      <c r="C29" s="380"/>
      <c r="D29" s="380"/>
      <c r="E29" s="380"/>
      <c r="F29" s="380"/>
      <c r="G29" s="380"/>
      <c r="H29" s="63"/>
      <c r="I29" s="370"/>
      <c r="J29" s="381"/>
      <c r="K29" s="327">
        <v>41639</v>
      </c>
      <c r="L29" s="370"/>
      <c r="M29" s="371"/>
      <c r="N29" s="56">
        <v>41639</v>
      </c>
      <c r="O29" s="58">
        <v>7.78</v>
      </c>
      <c r="P29" s="58">
        <v>5.05</v>
      </c>
      <c r="Q29" s="58">
        <v>1.22</v>
      </c>
      <c r="R29" s="58">
        <v>0</v>
      </c>
      <c r="S29" s="53"/>
      <c r="T29" s="53"/>
      <c r="U29" s="53"/>
      <c r="V29" s="53"/>
      <c r="W29" s="53"/>
      <c r="X29" s="53"/>
      <c r="Y29" s="53"/>
      <c r="Z29" s="53"/>
      <c r="AA29" s="53"/>
      <c r="AB29" s="53"/>
    </row>
    <row r="30" spans="1:29" ht="12.75" customHeight="1" x14ac:dyDescent="0.2">
      <c r="B30" s="380"/>
      <c r="C30" s="380"/>
      <c r="D30" s="380"/>
      <c r="E30" s="380"/>
      <c r="F30" s="380"/>
      <c r="G30" s="380"/>
      <c r="H30" s="203"/>
      <c r="I30" s="370"/>
      <c r="J30" s="381"/>
      <c r="K30" s="327">
        <v>43465</v>
      </c>
      <c r="L30" s="370"/>
      <c r="M30" s="371"/>
      <c r="N30" s="56">
        <v>43465</v>
      </c>
      <c r="O30" s="58">
        <v>2.29</v>
      </c>
      <c r="P30" s="58">
        <v>2.97</v>
      </c>
      <c r="Q30" s="58">
        <v>2.2200000000000002</v>
      </c>
      <c r="R30" s="58">
        <v>0</v>
      </c>
      <c r="S30" s="53"/>
      <c r="T30" s="53"/>
      <c r="U30" s="53"/>
      <c r="V30" s="53"/>
      <c r="W30" s="53"/>
      <c r="X30" s="53"/>
      <c r="Y30" s="53"/>
      <c r="Z30" s="53"/>
      <c r="AA30" s="53"/>
      <c r="AB30" s="53"/>
    </row>
    <row r="31" spans="1:29" ht="12.75" customHeight="1" x14ac:dyDescent="0.2">
      <c r="H31" s="203"/>
      <c r="I31" s="370"/>
      <c r="J31" s="129" t="s">
        <v>61</v>
      </c>
      <c r="K31" s="327" t="s">
        <v>61</v>
      </c>
      <c r="L31" s="370"/>
      <c r="M31" s="53" t="s">
        <v>61</v>
      </c>
      <c r="N31" s="56" t="s">
        <v>61</v>
      </c>
      <c r="O31" s="58"/>
      <c r="P31" s="58"/>
      <c r="Q31" s="58"/>
      <c r="R31" s="58"/>
      <c r="S31" s="53"/>
      <c r="T31" s="53"/>
      <c r="U31" s="53"/>
      <c r="V31" s="53"/>
      <c r="W31" s="53"/>
      <c r="X31" s="53"/>
      <c r="Y31" s="53"/>
      <c r="Z31" s="53"/>
      <c r="AA31" s="53"/>
      <c r="AB31" s="53"/>
    </row>
    <row r="32" spans="1:29" ht="12.75" customHeight="1" x14ac:dyDescent="0.2">
      <c r="I32" s="370" t="s">
        <v>374</v>
      </c>
      <c r="J32" s="129" t="s">
        <v>61</v>
      </c>
      <c r="K32" s="327" t="s">
        <v>61</v>
      </c>
      <c r="L32" s="370" t="s">
        <v>169</v>
      </c>
      <c r="M32" s="53" t="s">
        <v>61</v>
      </c>
      <c r="N32" s="56" t="s">
        <v>61</v>
      </c>
      <c r="O32" s="58"/>
      <c r="P32" s="58"/>
      <c r="Q32" s="58"/>
      <c r="R32" s="58"/>
      <c r="S32" s="53"/>
      <c r="T32" s="53"/>
      <c r="U32" s="53"/>
      <c r="V32" s="53"/>
      <c r="W32" s="53"/>
      <c r="X32" s="53"/>
      <c r="Y32" s="53"/>
      <c r="Z32" s="53"/>
      <c r="AA32" s="53"/>
      <c r="AB32" s="53"/>
    </row>
    <row r="33" spans="2:29" ht="12.75" customHeight="1" x14ac:dyDescent="0.2">
      <c r="I33" s="370"/>
      <c r="J33" s="381" t="s">
        <v>164</v>
      </c>
      <c r="K33" s="327">
        <v>39813</v>
      </c>
      <c r="L33" s="370"/>
      <c r="M33" s="371" t="s">
        <v>164</v>
      </c>
      <c r="N33" s="56">
        <v>39813</v>
      </c>
      <c r="O33" s="58">
        <v>3.31</v>
      </c>
      <c r="P33" s="58">
        <v>0.74</v>
      </c>
      <c r="Q33" s="58">
        <v>0</v>
      </c>
      <c r="R33" s="58">
        <v>2.71</v>
      </c>
      <c r="S33" s="53"/>
      <c r="T33" s="53"/>
      <c r="U33" s="53"/>
      <c r="V33" s="53"/>
      <c r="W33" s="53"/>
      <c r="X33" s="53"/>
      <c r="Y33" s="53"/>
      <c r="Z33" s="53"/>
      <c r="AA33" s="53"/>
      <c r="AB33" s="53"/>
      <c r="AC33" s="2"/>
    </row>
    <row r="34" spans="2:29" ht="12.75" customHeight="1" x14ac:dyDescent="0.2">
      <c r="B34" s="113" t="s">
        <v>371</v>
      </c>
      <c r="I34" s="370"/>
      <c r="J34" s="381"/>
      <c r="K34" s="327">
        <v>41639</v>
      </c>
      <c r="L34" s="370"/>
      <c r="M34" s="371"/>
      <c r="N34" s="56">
        <v>41639</v>
      </c>
      <c r="O34" s="58">
        <v>4.88</v>
      </c>
      <c r="P34" s="58">
        <v>1.22</v>
      </c>
      <c r="Q34" s="58">
        <v>0</v>
      </c>
      <c r="R34" s="58">
        <v>2.84</v>
      </c>
      <c r="S34" s="53"/>
      <c r="T34" s="53"/>
      <c r="U34" s="53"/>
      <c r="V34" s="53"/>
      <c r="W34" s="53"/>
      <c r="X34" s="53"/>
      <c r="Y34" s="53"/>
      <c r="Z34" s="53"/>
      <c r="AA34" s="53"/>
      <c r="AB34" s="53"/>
      <c r="AC34" s="133"/>
    </row>
    <row r="35" spans="2:29" ht="12.75" customHeight="1" x14ac:dyDescent="0.2">
      <c r="B35" s="113" t="s">
        <v>170</v>
      </c>
      <c r="I35" s="370"/>
      <c r="J35" s="381"/>
      <c r="K35" s="327">
        <v>43465</v>
      </c>
      <c r="L35" s="370"/>
      <c r="M35" s="371"/>
      <c r="N35" s="56">
        <v>43465</v>
      </c>
      <c r="O35" s="58">
        <v>3.19</v>
      </c>
      <c r="P35" s="58">
        <v>1.45</v>
      </c>
      <c r="Q35" s="58">
        <v>0</v>
      </c>
      <c r="R35" s="58">
        <v>2.1800000000000002</v>
      </c>
      <c r="S35" s="53"/>
      <c r="T35" s="53"/>
      <c r="U35" s="53"/>
      <c r="V35" s="53"/>
      <c r="W35" s="53"/>
      <c r="X35" s="53"/>
      <c r="Y35" s="53"/>
      <c r="Z35" s="53"/>
      <c r="AA35" s="53"/>
      <c r="AB35" s="53"/>
      <c r="AC35" s="133"/>
    </row>
    <row r="36" spans="2:29" ht="12.75" customHeight="1" x14ac:dyDescent="0.2">
      <c r="B36" s="116" t="s">
        <v>587</v>
      </c>
      <c r="C36" s="183"/>
      <c r="D36" s="183"/>
      <c r="E36" s="183"/>
      <c r="F36" s="183"/>
      <c r="G36" s="183"/>
      <c r="I36" s="370"/>
      <c r="J36" s="129" t="s">
        <v>61</v>
      </c>
      <c r="K36" s="327" t="s">
        <v>61</v>
      </c>
      <c r="L36" s="370"/>
      <c r="M36" s="53" t="s">
        <v>61</v>
      </c>
      <c r="N36" s="56" t="s">
        <v>61</v>
      </c>
      <c r="O36" s="58"/>
      <c r="P36" s="58"/>
      <c r="Q36" s="58"/>
      <c r="R36" s="58"/>
      <c r="S36" s="53"/>
      <c r="T36" s="53"/>
      <c r="U36" s="53"/>
      <c r="V36" s="53"/>
      <c r="W36" s="53"/>
      <c r="X36" s="53"/>
      <c r="Y36" s="53"/>
      <c r="Z36" s="53"/>
      <c r="AA36" s="53"/>
      <c r="AB36" s="53"/>
      <c r="AC36" s="2"/>
    </row>
    <row r="37" spans="2:29" ht="12.75" customHeight="1" x14ac:dyDescent="0.2">
      <c r="E37" s="2"/>
      <c r="F37" s="2"/>
      <c r="G37" s="2"/>
      <c r="I37" s="370"/>
      <c r="J37" s="381" t="s">
        <v>165</v>
      </c>
      <c r="K37" s="327">
        <v>39813</v>
      </c>
      <c r="L37" s="370"/>
      <c r="M37" s="371" t="s">
        <v>166</v>
      </c>
      <c r="N37" s="56">
        <v>39813</v>
      </c>
      <c r="O37" s="58">
        <v>35.450000000000003</v>
      </c>
      <c r="P37" s="58">
        <v>0.04</v>
      </c>
      <c r="Q37" s="58">
        <v>0.05</v>
      </c>
      <c r="R37" s="58">
        <v>2.74</v>
      </c>
      <c r="S37" s="53"/>
      <c r="T37" s="53"/>
      <c r="U37" s="53"/>
      <c r="V37" s="53"/>
      <c r="W37" s="53"/>
      <c r="X37" s="53"/>
      <c r="Y37" s="53"/>
      <c r="Z37" s="53"/>
      <c r="AA37" s="53"/>
      <c r="AB37" s="53"/>
      <c r="AC37" s="2"/>
    </row>
    <row r="38" spans="2:29" ht="12.75" customHeight="1" x14ac:dyDescent="0.2">
      <c r="E38" s="2"/>
      <c r="F38" s="2"/>
      <c r="G38" s="2"/>
      <c r="I38" s="370"/>
      <c r="J38" s="381"/>
      <c r="K38" s="327">
        <v>41639</v>
      </c>
      <c r="L38" s="370"/>
      <c r="M38" s="371"/>
      <c r="N38" s="56">
        <v>41639</v>
      </c>
      <c r="O38" s="58">
        <v>41.65</v>
      </c>
      <c r="P38" s="58">
        <v>0.04</v>
      </c>
      <c r="Q38" s="58">
        <v>0.3</v>
      </c>
      <c r="R38" s="58">
        <v>3.49</v>
      </c>
      <c r="S38" s="53"/>
      <c r="T38" s="53"/>
      <c r="U38" s="53"/>
      <c r="V38" s="53"/>
      <c r="W38" s="53"/>
      <c r="X38" s="53"/>
      <c r="Y38" s="53"/>
      <c r="Z38" s="53"/>
      <c r="AA38" s="53"/>
      <c r="AB38" s="53"/>
      <c r="AC38" s="2"/>
    </row>
    <row r="39" spans="2:29" ht="12.75" customHeight="1" x14ac:dyDescent="0.2">
      <c r="E39" s="2"/>
      <c r="F39" s="2"/>
      <c r="G39" s="2"/>
      <c r="I39" s="370"/>
      <c r="J39" s="381"/>
      <c r="K39" s="327">
        <v>43465</v>
      </c>
      <c r="L39" s="370"/>
      <c r="M39" s="371"/>
      <c r="N39" s="56">
        <v>43465</v>
      </c>
      <c r="O39" s="58">
        <v>43.96</v>
      </c>
      <c r="P39" s="58">
        <v>0.06</v>
      </c>
      <c r="Q39" s="58">
        <v>0.47</v>
      </c>
      <c r="R39" s="58">
        <v>2.04</v>
      </c>
      <c r="S39" s="53"/>
      <c r="T39" s="53"/>
      <c r="U39" s="53"/>
      <c r="V39" s="53"/>
      <c r="W39" s="53"/>
      <c r="X39" s="53"/>
      <c r="Y39" s="53"/>
      <c r="Z39" s="53"/>
      <c r="AA39" s="53"/>
      <c r="AB39" s="53"/>
      <c r="AC39" s="2"/>
    </row>
    <row r="40" spans="2:29" ht="12.75" customHeight="1" x14ac:dyDescent="0.2">
      <c r="E40" s="2"/>
      <c r="F40" s="2"/>
      <c r="G40" s="2"/>
      <c r="I40" s="370"/>
      <c r="J40" s="129" t="s">
        <v>61</v>
      </c>
      <c r="K40" s="327" t="s">
        <v>61</v>
      </c>
      <c r="L40" s="370"/>
      <c r="M40" s="53" t="s">
        <v>61</v>
      </c>
      <c r="N40" s="56" t="s">
        <v>61</v>
      </c>
      <c r="O40" s="53" t="s">
        <v>61</v>
      </c>
      <c r="P40" s="53" t="s">
        <v>61</v>
      </c>
      <c r="Q40" s="53" t="s">
        <v>61</v>
      </c>
      <c r="R40" s="53" t="s">
        <v>61</v>
      </c>
      <c r="S40" s="53"/>
      <c r="T40" s="53"/>
      <c r="U40" s="53"/>
      <c r="V40" s="53"/>
      <c r="W40" s="53"/>
      <c r="X40" s="53"/>
      <c r="Y40" s="53"/>
      <c r="Z40" s="53"/>
      <c r="AA40" s="53"/>
      <c r="AB40" s="53"/>
      <c r="AC40" s="2"/>
    </row>
    <row r="41" spans="2:29" ht="12.75" customHeight="1" x14ac:dyDescent="0.2">
      <c r="E41" s="2"/>
      <c r="F41" s="2"/>
      <c r="G41" s="2"/>
      <c r="I41" s="129"/>
      <c r="J41" s="129"/>
      <c r="K41" s="129"/>
      <c r="L41" s="129"/>
      <c r="M41" s="53"/>
      <c r="N41" s="56"/>
      <c r="O41" s="53"/>
      <c r="P41" s="53"/>
      <c r="Q41" s="53"/>
      <c r="R41" s="53"/>
      <c r="S41" s="53"/>
      <c r="T41" s="53"/>
      <c r="U41" s="53"/>
      <c r="V41" s="53"/>
      <c r="W41" s="53"/>
      <c r="X41" s="53"/>
      <c r="Y41" s="53"/>
      <c r="Z41" s="53"/>
      <c r="AA41" s="53"/>
      <c r="AB41" s="53"/>
      <c r="AC41" s="2"/>
    </row>
    <row r="42" spans="2:29" ht="12.75" customHeight="1" x14ac:dyDescent="0.2">
      <c r="E42" s="2"/>
      <c r="F42" s="2"/>
      <c r="G42" s="2"/>
      <c r="H42" s="203"/>
      <c r="I42" s="129"/>
      <c r="J42" s="129"/>
      <c r="K42" s="129"/>
      <c r="L42" s="129"/>
      <c r="M42" s="53"/>
      <c r="N42" s="56"/>
      <c r="O42" s="53"/>
      <c r="P42" s="53"/>
      <c r="Q42" s="53"/>
      <c r="R42" s="53"/>
      <c r="S42" s="53"/>
      <c r="T42" s="53"/>
      <c r="U42" s="53"/>
      <c r="V42" s="53"/>
      <c r="W42" s="53"/>
      <c r="X42" s="53"/>
      <c r="Y42" s="53"/>
      <c r="Z42" s="53"/>
      <c r="AA42" s="53"/>
      <c r="AB42" s="53"/>
      <c r="AC42" s="2"/>
    </row>
    <row r="43" spans="2:29" ht="12.75" customHeight="1" x14ac:dyDescent="0.2">
      <c r="E43" s="2"/>
      <c r="F43" s="2"/>
      <c r="G43" s="2"/>
      <c r="H43" s="2"/>
      <c r="I43" s="129"/>
      <c r="J43" s="129"/>
      <c r="K43" s="129"/>
      <c r="L43" s="129"/>
      <c r="M43" s="53"/>
      <c r="N43" s="56"/>
      <c r="O43" s="53"/>
      <c r="P43" s="53"/>
      <c r="Q43" s="53"/>
      <c r="R43" s="53"/>
      <c r="S43" s="53"/>
      <c r="T43" s="53"/>
      <c r="U43" s="53"/>
      <c r="V43" s="53"/>
      <c r="W43" s="53"/>
      <c r="X43" s="53"/>
      <c r="Y43" s="53"/>
      <c r="Z43" s="53"/>
      <c r="AA43" s="53"/>
      <c r="AB43" s="53"/>
      <c r="AC43" s="2"/>
    </row>
    <row r="44" spans="2:29" ht="12.75" customHeight="1" x14ac:dyDescent="0.2">
      <c r="E44" s="2"/>
      <c r="F44" s="2"/>
      <c r="G44" s="2"/>
      <c r="I44" s="53"/>
      <c r="J44" s="53"/>
      <c r="K44" s="53"/>
      <c r="L44" s="53"/>
      <c r="M44" s="53"/>
      <c r="N44" s="56"/>
      <c r="O44" s="53"/>
      <c r="P44" s="53"/>
      <c r="Q44" s="53"/>
      <c r="R44" s="53"/>
      <c r="S44" s="53"/>
      <c r="T44" s="53"/>
      <c r="U44" s="53"/>
      <c r="V44" s="53"/>
      <c r="W44" s="53"/>
      <c r="X44" s="53"/>
      <c r="Y44" s="53"/>
      <c r="Z44" s="53"/>
      <c r="AA44" s="53"/>
      <c r="AB44" s="53"/>
      <c r="AC44" s="2"/>
    </row>
    <row r="45" spans="2:29" ht="12.75" customHeight="1" x14ac:dyDescent="0.2">
      <c r="E45" s="2"/>
      <c r="F45" s="2"/>
      <c r="G45" s="2"/>
      <c r="I45" s="53"/>
      <c r="J45" s="53"/>
      <c r="K45" s="53"/>
      <c r="L45" s="53"/>
      <c r="M45" s="53"/>
      <c r="N45" s="56"/>
      <c r="O45" s="53"/>
      <c r="P45" s="53"/>
      <c r="Q45" s="53"/>
      <c r="R45" s="53"/>
      <c r="S45" s="53"/>
      <c r="T45" s="53"/>
      <c r="U45" s="53"/>
      <c r="V45" s="53"/>
      <c r="W45" s="53"/>
      <c r="X45" s="53"/>
      <c r="Y45" s="53"/>
      <c r="Z45" s="53"/>
      <c r="AA45" s="53"/>
      <c r="AB45" s="53"/>
      <c r="AC45" s="2"/>
    </row>
    <row r="46" spans="2:29" ht="12.75" customHeight="1" x14ac:dyDescent="0.2">
      <c r="E46" s="2"/>
      <c r="F46" s="2"/>
      <c r="G46" s="2"/>
      <c r="I46" s="53"/>
      <c r="J46" s="53"/>
      <c r="K46" s="53"/>
      <c r="L46" s="53"/>
      <c r="M46" s="53"/>
      <c r="N46" s="56"/>
      <c r="O46" s="53"/>
      <c r="P46" s="53"/>
      <c r="Q46" s="53"/>
      <c r="R46" s="53"/>
      <c r="S46" s="53"/>
      <c r="T46" s="53"/>
      <c r="U46" s="53"/>
      <c r="V46" s="53"/>
      <c r="W46" s="53"/>
      <c r="X46" s="53"/>
      <c r="Y46" s="53"/>
      <c r="Z46" s="53"/>
      <c r="AA46" s="53"/>
      <c r="AB46" s="53"/>
      <c r="AC46" s="2"/>
    </row>
    <row r="47" spans="2:29" ht="12.75" customHeight="1" x14ac:dyDescent="0.2">
      <c r="E47" s="2"/>
      <c r="F47" s="2"/>
      <c r="G47" s="2"/>
      <c r="I47" s="53"/>
      <c r="J47" s="53"/>
      <c r="K47" s="53"/>
      <c r="L47" s="53"/>
      <c r="M47" s="53"/>
      <c r="N47" s="56"/>
      <c r="O47" s="53"/>
      <c r="P47" s="53"/>
      <c r="Q47" s="53"/>
      <c r="R47" s="53"/>
      <c r="S47" s="53"/>
      <c r="T47" s="53"/>
      <c r="U47" s="53"/>
      <c r="V47" s="53"/>
      <c r="W47" s="53"/>
      <c r="X47" s="53"/>
      <c r="Y47" s="53"/>
      <c r="Z47" s="53"/>
      <c r="AA47" s="53"/>
      <c r="AB47" s="53"/>
      <c r="AC47" s="2"/>
    </row>
    <row r="48" spans="2:29" ht="12.75" customHeight="1" x14ac:dyDescent="0.2">
      <c r="E48" s="2"/>
      <c r="F48" s="2"/>
      <c r="G48" s="2"/>
      <c r="I48" s="53"/>
      <c r="J48" s="53"/>
      <c r="K48" s="53"/>
      <c r="L48" s="53"/>
      <c r="M48" s="53"/>
      <c r="N48" s="56"/>
      <c r="O48" s="53"/>
      <c r="P48" s="53"/>
      <c r="Q48" s="53"/>
      <c r="R48" s="53"/>
      <c r="S48" s="53"/>
      <c r="T48" s="53"/>
      <c r="U48" s="53"/>
      <c r="V48" s="53"/>
      <c r="W48" s="53"/>
      <c r="X48" s="53"/>
      <c r="Y48" s="53"/>
      <c r="Z48" s="53"/>
      <c r="AA48" s="53"/>
      <c r="AB48" s="53"/>
      <c r="AC48" s="2"/>
    </row>
    <row r="49" spans="2:29" ht="12.75" customHeight="1" x14ac:dyDescent="0.2">
      <c r="E49" s="2"/>
      <c r="F49" s="2"/>
      <c r="G49" s="2"/>
      <c r="I49" s="53"/>
      <c r="J49" s="53"/>
      <c r="K49" s="53"/>
      <c r="L49" s="53"/>
      <c r="M49" s="53"/>
      <c r="N49" s="56"/>
      <c r="O49" s="53"/>
      <c r="P49" s="53"/>
      <c r="Q49" s="53"/>
      <c r="R49" s="53"/>
      <c r="S49" s="53"/>
      <c r="T49" s="53"/>
      <c r="U49" s="53"/>
      <c r="V49" s="53"/>
      <c r="W49" s="53"/>
      <c r="X49" s="53"/>
      <c r="Y49" s="53"/>
      <c r="Z49" s="53"/>
      <c r="AA49" s="53"/>
      <c r="AB49" s="53"/>
      <c r="AC49" s="2"/>
    </row>
    <row r="50" spans="2:29" ht="12.75" customHeight="1" x14ac:dyDescent="0.2">
      <c r="E50" s="2"/>
      <c r="F50" s="2"/>
      <c r="G50" s="2"/>
      <c r="I50" s="53"/>
      <c r="J50" s="53"/>
      <c r="K50" s="53"/>
      <c r="L50" s="53"/>
      <c r="M50" s="53"/>
      <c r="N50" s="56"/>
      <c r="O50" s="53"/>
      <c r="P50" s="53"/>
      <c r="Q50" s="53"/>
      <c r="R50" s="53"/>
      <c r="S50" s="53"/>
      <c r="T50" s="53"/>
      <c r="U50" s="53"/>
      <c r="V50" s="53"/>
      <c r="W50" s="53"/>
      <c r="X50" s="53"/>
      <c r="Y50" s="53"/>
      <c r="Z50" s="53"/>
      <c r="AA50" s="53"/>
      <c r="AB50" s="53"/>
    </row>
    <row r="51" spans="2:29" ht="12.75" customHeight="1" x14ac:dyDescent="0.2">
      <c r="E51" s="2"/>
      <c r="F51" s="2"/>
      <c r="G51" s="2"/>
      <c r="I51" s="53"/>
      <c r="J51" s="53"/>
      <c r="K51" s="53"/>
      <c r="L51" s="53"/>
      <c r="M51" s="53"/>
      <c r="N51" s="56"/>
      <c r="O51" s="53"/>
      <c r="P51" s="53"/>
      <c r="Q51" s="53"/>
      <c r="R51" s="53"/>
      <c r="S51" s="53"/>
      <c r="T51" s="53"/>
      <c r="U51" s="53"/>
      <c r="V51" s="53"/>
      <c r="W51" s="53"/>
      <c r="X51" s="53"/>
      <c r="Y51" s="53"/>
      <c r="Z51" s="53"/>
      <c r="AA51" s="53"/>
      <c r="AB51" s="53"/>
    </row>
    <row r="52" spans="2:29" ht="12.75" customHeight="1" x14ac:dyDescent="0.2">
      <c r="E52" s="2"/>
      <c r="F52" s="2"/>
      <c r="G52" s="2"/>
      <c r="I52" s="53"/>
      <c r="J52" s="53"/>
      <c r="K52" s="53"/>
      <c r="L52" s="53"/>
      <c r="M52" s="53"/>
      <c r="N52" s="56"/>
      <c r="O52" s="53"/>
      <c r="P52" s="53"/>
      <c r="Q52" s="53"/>
      <c r="R52" s="53"/>
      <c r="S52" s="53"/>
      <c r="T52" s="53"/>
      <c r="U52" s="53"/>
      <c r="V52" s="53"/>
      <c r="W52" s="53"/>
      <c r="X52" s="53"/>
      <c r="Y52" s="53"/>
      <c r="Z52" s="53"/>
      <c r="AA52" s="53"/>
      <c r="AB52" s="53"/>
    </row>
    <row r="53" spans="2:29" ht="12.75" customHeight="1" x14ac:dyDescent="0.2">
      <c r="E53" s="2"/>
      <c r="F53" s="2"/>
      <c r="G53" s="2"/>
      <c r="I53" s="55"/>
      <c r="J53" s="58"/>
      <c r="K53" s="58"/>
      <c r="L53" s="55"/>
      <c r="M53" s="58"/>
      <c r="N53" s="56"/>
      <c r="O53" s="58"/>
      <c r="P53" s="58"/>
      <c r="Q53" s="58"/>
      <c r="R53" s="58"/>
      <c r="T53" s="58"/>
      <c r="U53" s="58"/>
    </row>
    <row r="54" spans="2:29" ht="12.75" customHeight="1" x14ac:dyDescent="0.2">
      <c r="B54" s="213"/>
      <c r="C54" s="78"/>
      <c r="D54" s="83"/>
      <c r="E54" s="60"/>
      <c r="F54" s="61"/>
      <c r="G54" s="62"/>
      <c r="I54" s="55"/>
      <c r="J54" s="58"/>
      <c r="K54" s="58"/>
      <c r="L54" s="55"/>
      <c r="M54" s="58"/>
      <c r="N54" s="56"/>
      <c r="O54" s="58"/>
      <c r="P54" s="58"/>
      <c r="Q54" s="58"/>
      <c r="R54" s="58"/>
      <c r="T54" s="58"/>
      <c r="U54" s="58"/>
    </row>
    <row r="55" spans="2:29" ht="12.75" customHeight="1" x14ac:dyDescent="0.2">
      <c r="B55" s="203"/>
      <c r="C55" s="203"/>
      <c r="D55" s="203"/>
      <c r="E55" s="203"/>
      <c r="F55" s="203"/>
      <c r="G55" s="203"/>
      <c r="I55" s="55"/>
      <c r="J55" s="58"/>
      <c r="K55" s="58"/>
      <c r="L55" s="55"/>
      <c r="M55" s="58"/>
      <c r="N55" s="56"/>
      <c r="O55" s="58"/>
      <c r="P55" s="58"/>
      <c r="Q55" s="58"/>
      <c r="R55" s="58"/>
      <c r="T55" s="58"/>
      <c r="U55" s="58"/>
    </row>
    <row r="56" spans="2:29" ht="12.75" customHeight="1" x14ac:dyDescent="0.2">
      <c r="B56" s="203"/>
      <c r="C56" s="63"/>
      <c r="D56" s="63"/>
      <c r="E56" s="63"/>
      <c r="F56" s="63"/>
      <c r="G56" s="63"/>
      <c r="I56" s="55"/>
      <c r="J56" s="58"/>
      <c r="K56" s="58"/>
      <c r="L56" s="55"/>
      <c r="M56" s="58"/>
      <c r="N56" s="56"/>
      <c r="O56" s="58"/>
      <c r="P56" s="58"/>
      <c r="Q56" s="58"/>
      <c r="R56" s="58"/>
      <c r="T56" s="58"/>
      <c r="U56" s="58"/>
    </row>
    <row r="57" spans="2:29" ht="12.75" customHeight="1" x14ac:dyDescent="0.2">
      <c r="B57" s="118" t="s">
        <v>127</v>
      </c>
      <c r="C57" s="63"/>
      <c r="D57" s="63"/>
      <c r="E57" s="63"/>
      <c r="F57" s="63"/>
      <c r="G57" s="63"/>
      <c r="I57" s="55"/>
      <c r="J57" s="58"/>
      <c r="K57" s="58"/>
      <c r="L57" s="55"/>
      <c r="M57" s="58"/>
      <c r="N57" s="56"/>
      <c r="O57" s="58"/>
      <c r="P57" s="58"/>
      <c r="Q57" s="58"/>
      <c r="R57" s="58"/>
      <c r="T57" s="58"/>
      <c r="U57" s="58"/>
    </row>
    <row r="58" spans="2:29" ht="12.75" customHeight="1" x14ac:dyDescent="0.2">
      <c r="B58" s="380" t="s">
        <v>586</v>
      </c>
      <c r="C58" s="380"/>
      <c r="D58" s="380"/>
      <c r="E58" s="380"/>
      <c r="F58" s="380"/>
      <c r="G58" s="380"/>
      <c r="I58" s="55"/>
      <c r="J58" s="58"/>
      <c r="K58" s="58"/>
      <c r="L58" s="55"/>
      <c r="M58" s="58"/>
      <c r="N58" s="56"/>
      <c r="O58" s="58"/>
      <c r="P58" s="58"/>
      <c r="Q58" s="58"/>
      <c r="R58" s="58"/>
      <c r="T58" s="58"/>
      <c r="U58" s="58"/>
    </row>
    <row r="59" spans="2:29" ht="12.75" customHeight="1" x14ac:dyDescent="0.2">
      <c r="B59" s="380"/>
      <c r="C59" s="380"/>
      <c r="D59" s="380"/>
      <c r="E59" s="380"/>
      <c r="F59" s="380"/>
      <c r="G59" s="380"/>
      <c r="I59" s="55"/>
      <c r="J59" s="58"/>
      <c r="K59" s="58"/>
      <c r="L59" s="55"/>
      <c r="M59" s="58"/>
      <c r="N59" s="56"/>
      <c r="O59" s="58"/>
      <c r="P59" s="58"/>
      <c r="Q59" s="58"/>
      <c r="R59" s="58"/>
      <c r="T59" s="58"/>
      <c r="U59" s="58"/>
    </row>
    <row r="60" spans="2:29" ht="12.75" customHeight="1" x14ac:dyDescent="0.2">
      <c r="B60" s="380"/>
      <c r="C60" s="380"/>
      <c r="D60" s="380"/>
      <c r="E60" s="380"/>
      <c r="F60" s="380"/>
      <c r="G60" s="380"/>
      <c r="I60" s="55"/>
      <c r="J60" s="58"/>
      <c r="K60" s="58"/>
      <c r="L60" s="55"/>
      <c r="M60" s="58"/>
      <c r="N60" s="56"/>
      <c r="O60" s="58"/>
      <c r="P60" s="58"/>
      <c r="Q60" s="58"/>
      <c r="R60" s="58"/>
      <c r="T60" s="58"/>
      <c r="U60" s="58"/>
    </row>
    <row r="61" spans="2:29" ht="12.75" customHeight="1" x14ac:dyDescent="0.2">
      <c r="B61" s="380"/>
      <c r="C61" s="380"/>
      <c r="D61" s="380"/>
      <c r="E61" s="380"/>
      <c r="F61" s="380"/>
      <c r="G61" s="380"/>
      <c r="I61" s="55"/>
      <c r="J61" s="58"/>
      <c r="K61" s="58"/>
      <c r="L61" s="55"/>
      <c r="M61" s="58"/>
      <c r="N61" s="56"/>
      <c r="O61" s="58"/>
      <c r="P61" s="58"/>
      <c r="Q61" s="58"/>
      <c r="R61" s="58"/>
      <c r="T61" s="58"/>
      <c r="U61" s="58"/>
    </row>
    <row r="62" spans="2:29" ht="12.75" customHeight="1" x14ac:dyDescent="0.2">
      <c r="I62" s="55"/>
      <c r="J62" s="58"/>
      <c r="K62" s="58"/>
      <c r="L62" s="55"/>
      <c r="M62" s="58"/>
      <c r="N62" s="56"/>
      <c r="O62" s="58"/>
      <c r="P62" s="58"/>
      <c r="Q62" s="58"/>
      <c r="R62" s="58"/>
      <c r="T62" s="58"/>
      <c r="U62" s="58"/>
    </row>
    <row r="63" spans="2:29" ht="12.75" customHeight="1" x14ac:dyDescent="0.2">
      <c r="I63" s="55"/>
      <c r="J63" s="58"/>
      <c r="K63" s="58"/>
      <c r="L63" s="55"/>
      <c r="M63" s="58"/>
      <c r="N63" s="56"/>
      <c r="O63" s="58"/>
      <c r="P63" s="58"/>
      <c r="Q63" s="58"/>
      <c r="R63" s="58"/>
      <c r="T63" s="58"/>
      <c r="U63" s="58"/>
    </row>
    <row r="64" spans="2:29" ht="12.75" customHeight="1" x14ac:dyDescent="0.2">
      <c r="I64" s="55"/>
      <c r="J64" s="58"/>
      <c r="K64" s="58"/>
      <c r="L64" s="55"/>
      <c r="M64" s="58"/>
      <c r="N64" s="56"/>
      <c r="O64" s="58"/>
      <c r="P64" s="58"/>
      <c r="Q64" s="58"/>
      <c r="R64" s="58"/>
      <c r="T64" s="58"/>
      <c r="U64" s="58"/>
    </row>
    <row r="65" spans="9:21" ht="12.75" customHeight="1" x14ac:dyDescent="0.2">
      <c r="I65" s="55"/>
      <c r="J65" s="58"/>
      <c r="K65" s="58"/>
      <c r="L65" s="55"/>
      <c r="M65" s="58"/>
      <c r="N65" s="56"/>
      <c r="O65" s="58"/>
      <c r="P65" s="58"/>
      <c r="Q65" s="58"/>
      <c r="R65" s="58"/>
      <c r="T65" s="58"/>
      <c r="U65" s="58"/>
    </row>
    <row r="66" spans="9:21" ht="12.75" customHeight="1" x14ac:dyDescent="0.2">
      <c r="I66" s="55"/>
      <c r="J66" s="58"/>
      <c r="K66" s="58"/>
      <c r="L66" s="55"/>
      <c r="M66" s="58"/>
      <c r="N66" s="56"/>
      <c r="O66" s="58"/>
      <c r="P66" s="58"/>
      <c r="Q66" s="58"/>
      <c r="R66" s="58"/>
      <c r="T66" s="58"/>
      <c r="U66" s="58"/>
    </row>
    <row r="67" spans="9:21" ht="12.75" customHeight="1" x14ac:dyDescent="0.2">
      <c r="I67" s="55"/>
      <c r="J67" s="58"/>
      <c r="K67" s="58"/>
      <c r="L67" s="55"/>
      <c r="M67" s="58"/>
      <c r="N67" s="56"/>
      <c r="O67" s="58"/>
      <c r="P67" s="58"/>
      <c r="Q67" s="58"/>
      <c r="R67" s="58"/>
      <c r="T67" s="58"/>
      <c r="U67" s="58"/>
    </row>
    <row r="68" spans="9:21" ht="12.75" customHeight="1" x14ac:dyDescent="0.2">
      <c r="I68" s="55"/>
      <c r="J68" s="58"/>
      <c r="K68" s="58"/>
      <c r="L68" s="55"/>
      <c r="M68" s="58"/>
      <c r="N68" s="56"/>
      <c r="O68" s="58"/>
      <c r="P68" s="58"/>
      <c r="Q68" s="58"/>
      <c r="R68" s="58"/>
      <c r="T68" s="58"/>
      <c r="U68" s="58"/>
    </row>
    <row r="69" spans="9:21" ht="12.75" customHeight="1" x14ac:dyDescent="0.2">
      <c r="T69" s="58"/>
      <c r="U69" s="58"/>
    </row>
    <row r="70" spans="9:21" ht="12.75" customHeight="1" x14ac:dyDescent="0.2">
      <c r="T70" s="58"/>
      <c r="U70" s="58"/>
    </row>
    <row r="71" spans="9:21" ht="12.75" customHeight="1" x14ac:dyDescent="0.2">
      <c r="T71" s="58"/>
      <c r="U71" s="58"/>
    </row>
    <row r="72" spans="9:21" ht="12.75" customHeight="1" x14ac:dyDescent="0.2">
      <c r="T72" s="58"/>
      <c r="U72" s="58"/>
    </row>
    <row r="73" spans="9:21" ht="12.75" customHeight="1" x14ac:dyDescent="0.2">
      <c r="T73" s="58"/>
      <c r="U73" s="58"/>
    </row>
    <row r="74" spans="9:21" ht="12.75" customHeight="1" x14ac:dyDescent="0.2">
      <c r="T74" s="58"/>
      <c r="U74" s="58"/>
    </row>
    <row r="75" spans="9:21" ht="12.75" customHeight="1" x14ac:dyDescent="0.2">
      <c r="T75" s="58"/>
      <c r="U75" s="58"/>
    </row>
    <row r="76" spans="9:21" ht="12.75" customHeight="1" x14ac:dyDescent="0.2">
      <c r="T76" s="58"/>
      <c r="U76" s="58"/>
    </row>
    <row r="77" spans="9:21" ht="12.75" customHeight="1" x14ac:dyDescent="0.2">
      <c r="T77" s="58"/>
      <c r="U77" s="58"/>
    </row>
    <row r="78" spans="9:21" ht="12.75" customHeight="1" x14ac:dyDescent="0.2">
      <c r="T78" s="58"/>
      <c r="U78" s="58"/>
    </row>
    <row r="79" spans="9:21" ht="12.75" customHeight="1" x14ac:dyDescent="0.2">
      <c r="T79" s="58"/>
      <c r="U79" s="58"/>
    </row>
  </sheetData>
  <mergeCells count="26">
    <mergeCell ref="B58:G61"/>
    <mergeCell ref="I5:I13"/>
    <mergeCell ref="L5:L13"/>
    <mergeCell ref="J6:J8"/>
    <mergeCell ref="M6:M8"/>
    <mergeCell ref="J10:J12"/>
    <mergeCell ref="M10:M12"/>
    <mergeCell ref="I14:I22"/>
    <mergeCell ref="L14:L22"/>
    <mergeCell ref="J15:J17"/>
    <mergeCell ref="M15:M17"/>
    <mergeCell ref="J19:J21"/>
    <mergeCell ref="M19:M21"/>
    <mergeCell ref="I23:I31"/>
    <mergeCell ref="L23:L31"/>
    <mergeCell ref="J24:J26"/>
    <mergeCell ref="M24:M26"/>
    <mergeCell ref="B27:G30"/>
    <mergeCell ref="J28:J30"/>
    <mergeCell ref="M28:M30"/>
    <mergeCell ref="I32:I40"/>
    <mergeCell ref="L32:L40"/>
    <mergeCell ref="J33:J35"/>
    <mergeCell ref="M33:M35"/>
    <mergeCell ref="J37:J39"/>
    <mergeCell ref="M37:M39"/>
  </mergeCell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G68"/>
  <sheetViews>
    <sheetView showGridLines="0" zoomScaleNormal="100" workbookViewId="0"/>
  </sheetViews>
  <sheetFormatPr defaultColWidth="9.140625" defaultRowHeight="12.75" customHeight="1" x14ac:dyDescent="0.2"/>
  <cols>
    <col min="1" max="8" width="9.140625" style="133"/>
    <col min="9" max="17" width="9.140625" style="129" customWidth="1"/>
    <col min="18" max="21" width="9.140625" style="127" customWidth="1"/>
    <col min="22" max="24" width="9.140625" style="127"/>
    <col min="25" max="16384" width="9.140625" style="133"/>
  </cols>
  <sheetData>
    <row r="1" spans="2:33" s="64" customFormat="1" ht="12.75" customHeight="1" x14ac:dyDescent="0.2">
      <c r="I1" s="129"/>
      <c r="J1" s="129"/>
      <c r="K1" s="129"/>
      <c r="L1" s="129"/>
      <c r="M1" s="129"/>
      <c r="N1" s="129"/>
      <c r="O1" s="129"/>
      <c r="P1" s="129"/>
      <c r="Q1" s="129"/>
      <c r="R1" s="200"/>
      <c r="S1" s="200"/>
      <c r="T1" s="200"/>
      <c r="U1" s="200"/>
      <c r="V1" s="200"/>
      <c r="W1" s="200"/>
      <c r="X1" s="200"/>
    </row>
    <row r="2" spans="2:33" ht="12.75" customHeight="1" x14ac:dyDescent="0.2">
      <c r="I2" s="127"/>
    </row>
    <row r="3" spans="2:33" ht="12.75" customHeight="1" x14ac:dyDescent="0.2">
      <c r="B3" s="128" t="s">
        <v>375</v>
      </c>
      <c r="C3" s="128"/>
      <c r="D3" s="128"/>
      <c r="E3" s="128"/>
      <c r="F3" s="128"/>
      <c r="G3" s="131"/>
      <c r="I3" s="127"/>
      <c r="K3" s="129" t="s">
        <v>225</v>
      </c>
      <c r="L3" s="129" t="s">
        <v>226</v>
      </c>
      <c r="M3" s="129" t="s">
        <v>227</v>
      </c>
      <c r="N3" s="129" t="s">
        <v>228</v>
      </c>
      <c r="O3" s="129" t="s">
        <v>229</v>
      </c>
      <c r="P3" s="129" t="s">
        <v>230</v>
      </c>
      <c r="Q3" s="129" t="s">
        <v>231</v>
      </c>
      <c r="R3" s="129" t="s">
        <v>232</v>
      </c>
      <c r="S3" s="129">
        <v>2016</v>
      </c>
      <c r="T3" s="127">
        <v>2017</v>
      </c>
      <c r="U3" s="129">
        <v>2018</v>
      </c>
      <c r="V3" s="129"/>
      <c r="W3" s="129"/>
      <c r="X3" s="129"/>
      <c r="Y3" s="129"/>
      <c r="Z3" s="129"/>
      <c r="AA3" s="129"/>
      <c r="AB3" s="129"/>
      <c r="AC3" s="129"/>
      <c r="AD3" s="129"/>
      <c r="AE3" s="129"/>
      <c r="AF3" s="129"/>
      <c r="AG3" s="129"/>
    </row>
    <row r="4" spans="2:33" ht="12.75" customHeight="1" x14ac:dyDescent="0.2">
      <c r="B4" s="128" t="s">
        <v>320</v>
      </c>
      <c r="C4" s="128"/>
      <c r="D4" s="128"/>
      <c r="E4" s="128"/>
      <c r="F4" s="128"/>
      <c r="G4" s="131"/>
      <c r="I4" s="272" t="s">
        <v>183</v>
      </c>
      <c r="J4" s="129" t="s">
        <v>184</v>
      </c>
      <c r="K4" s="65">
        <v>26.598426914775462</v>
      </c>
      <c r="L4" s="65">
        <v>19.300636801240703</v>
      </c>
      <c r="M4" s="65">
        <v>17.534340318425965</v>
      </c>
      <c r="N4" s="65">
        <v>24.923558988429122</v>
      </c>
      <c r="O4" s="65">
        <v>28.311508955644371</v>
      </c>
      <c r="P4" s="65">
        <v>28.060858163943614</v>
      </c>
      <c r="Q4" s="65">
        <v>34.136583187442021</v>
      </c>
      <c r="R4" s="65">
        <v>40.442941282139941</v>
      </c>
      <c r="S4" s="65">
        <v>43.939848438209467</v>
      </c>
      <c r="T4" s="65">
        <v>44.7240869335984</v>
      </c>
      <c r="U4" s="65">
        <v>48.830272409769847</v>
      </c>
      <c r="V4" s="65"/>
      <c r="W4" s="65"/>
      <c r="X4" s="65"/>
      <c r="Y4" s="65"/>
      <c r="Z4" s="65"/>
      <c r="AA4" s="65"/>
      <c r="AB4" s="65"/>
      <c r="AC4" s="65"/>
      <c r="AD4" s="65"/>
      <c r="AE4" s="65"/>
      <c r="AF4" s="65"/>
      <c r="AG4" s="65"/>
    </row>
    <row r="5" spans="2:33" ht="12.75" customHeight="1" x14ac:dyDescent="0.2">
      <c r="B5" s="131" t="s">
        <v>185</v>
      </c>
      <c r="C5" s="131"/>
      <c r="D5" s="131"/>
      <c r="E5" s="131"/>
      <c r="F5" s="131"/>
      <c r="G5" s="131"/>
      <c r="I5" s="272" t="s">
        <v>186</v>
      </c>
      <c r="J5" s="129" t="s">
        <v>187</v>
      </c>
      <c r="K5" s="65">
        <v>-28.452065211764349</v>
      </c>
      <c r="L5" s="65">
        <v>-35.160376477343327</v>
      </c>
      <c r="M5" s="65">
        <v>-42.703148713495359</v>
      </c>
      <c r="N5" s="65">
        <v>-53.53554988286978</v>
      </c>
      <c r="O5" s="65">
        <v>-51.401786389637941</v>
      </c>
      <c r="P5" s="65">
        <v>-46.678038330834447</v>
      </c>
      <c r="Q5" s="65">
        <v>-41.545009634514088</v>
      </c>
      <c r="R5" s="65">
        <v>-30.283737123131299</v>
      </c>
      <c r="S5" s="65">
        <v>-21.458591286232597</v>
      </c>
      <c r="T5" s="65">
        <v>-12.517135718353472</v>
      </c>
      <c r="U5" s="65">
        <v>-16.060167517081389</v>
      </c>
      <c r="V5" s="65"/>
      <c r="W5" s="65"/>
      <c r="X5" s="65"/>
      <c r="Y5" s="65"/>
      <c r="Z5" s="65"/>
      <c r="AA5" s="65"/>
      <c r="AB5" s="65"/>
      <c r="AC5" s="65"/>
      <c r="AD5" s="65"/>
      <c r="AE5" s="65"/>
      <c r="AF5" s="65"/>
      <c r="AG5" s="65"/>
    </row>
    <row r="6" spans="2:33" ht="12.75" customHeight="1" x14ac:dyDescent="0.2">
      <c r="I6" s="272" t="s">
        <v>591</v>
      </c>
      <c r="J6" s="129" t="s">
        <v>188</v>
      </c>
      <c r="K6" s="65">
        <v>12.498095290973835</v>
      </c>
      <c r="L6" s="65">
        <v>8.2770976370639442</v>
      </c>
      <c r="M6" s="65">
        <v>6.1885933931259087</v>
      </c>
      <c r="N6" s="65">
        <v>5.441239768594083</v>
      </c>
      <c r="O6" s="65">
        <v>4.2297011657741512</v>
      </c>
      <c r="P6" s="65">
        <v>2.2634004993860959</v>
      </c>
      <c r="Q6" s="65">
        <v>4.2604779664826609</v>
      </c>
      <c r="R6" s="65">
        <v>4.1412846112348722</v>
      </c>
      <c r="S6" s="65">
        <v>4.5985193873050907</v>
      </c>
      <c r="T6" s="65">
        <v>5.6227327116641055</v>
      </c>
      <c r="U6" s="65">
        <v>3.642047208086995</v>
      </c>
      <c r="V6" s="65"/>
      <c r="W6" s="65"/>
      <c r="X6" s="65"/>
      <c r="Y6" s="65"/>
      <c r="Z6" s="65"/>
      <c r="AA6" s="65"/>
      <c r="AB6" s="65"/>
      <c r="AC6" s="65"/>
      <c r="AD6" s="65"/>
      <c r="AE6" s="65"/>
      <c r="AF6" s="65"/>
      <c r="AG6" s="65"/>
    </row>
    <row r="7" spans="2:33" ht="12.75" customHeight="1" x14ac:dyDescent="0.2">
      <c r="I7" s="272" t="s">
        <v>592</v>
      </c>
      <c r="J7" s="129" t="s">
        <v>189</v>
      </c>
      <c r="K7" s="65">
        <v>-3.1684430958533578E-3</v>
      </c>
      <c r="L7" s="65">
        <v>0</v>
      </c>
      <c r="M7" s="65">
        <v>0</v>
      </c>
      <c r="N7" s="65">
        <v>0</v>
      </c>
      <c r="O7" s="65">
        <v>0</v>
      </c>
      <c r="P7" s="65">
        <v>0</v>
      </c>
      <c r="Q7" s="65">
        <v>0</v>
      </c>
      <c r="R7" s="65">
        <v>0</v>
      </c>
      <c r="S7" s="65">
        <v>-0.89391549160130324</v>
      </c>
      <c r="T7" s="65">
        <v>-0.86185687295199875</v>
      </c>
      <c r="U7" s="65">
        <v>-0.68851403754102591</v>
      </c>
      <c r="V7" s="65"/>
      <c r="W7" s="65"/>
      <c r="X7" s="65"/>
      <c r="Y7" s="65"/>
      <c r="Z7" s="65"/>
      <c r="AA7" s="65"/>
      <c r="AB7" s="65"/>
      <c r="AC7" s="65"/>
      <c r="AD7" s="65"/>
      <c r="AE7" s="65"/>
      <c r="AF7" s="65"/>
      <c r="AG7" s="65"/>
    </row>
    <row r="8" spans="2:33" ht="12.75" customHeight="1" x14ac:dyDescent="0.2">
      <c r="I8" s="272" t="s">
        <v>593</v>
      </c>
      <c r="J8" s="129" t="s">
        <v>190</v>
      </c>
      <c r="K8" s="65">
        <v>10.641288550889099</v>
      </c>
      <c r="L8" s="65">
        <v>-7.5826420390386771</v>
      </c>
      <c r="M8" s="65">
        <v>-18.980215001943485</v>
      </c>
      <c r="N8" s="65">
        <v>-23.170751125846575</v>
      </c>
      <c r="O8" s="65">
        <v>-18.860576268219411</v>
      </c>
      <c r="P8" s="65">
        <v>-16.353779667504742</v>
      </c>
      <c r="Q8" s="65">
        <v>-3.1479484805893985</v>
      </c>
      <c r="R8" s="65">
        <v>14.300488770243508</v>
      </c>
      <c r="S8" s="65">
        <v>26.18586104768066</v>
      </c>
      <c r="T8" s="65">
        <v>36.967827053957045</v>
      </c>
      <c r="U8" s="65">
        <v>35.723638063234425</v>
      </c>
      <c r="V8" s="65"/>
      <c r="W8" s="65"/>
      <c r="X8" s="65"/>
      <c r="Y8" s="65"/>
      <c r="Z8" s="65"/>
      <c r="AA8" s="65"/>
      <c r="AB8" s="65"/>
      <c r="AC8" s="65"/>
      <c r="AD8" s="65"/>
      <c r="AE8" s="65"/>
      <c r="AF8" s="65"/>
      <c r="AG8" s="65"/>
    </row>
    <row r="9" spans="2:33" ht="12.75" customHeight="1" x14ac:dyDescent="0.2">
      <c r="I9" s="127"/>
      <c r="T9" s="132"/>
    </row>
    <row r="27" spans="2:17" ht="12.75" customHeight="1" x14ac:dyDescent="0.2">
      <c r="B27" s="383" t="s">
        <v>191</v>
      </c>
      <c r="C27" s="383"/>
      <c r="D27" s="383"/>
      <c r="E27" s="383"/>
      <c r="F27" s="383"/>
      <c r="G27" s="383"/>
      <c r="I27" s="127"/>
      <c r="J27" s="127"/>
      <c r="K27" s="127"/>
      <c r="L27" s="127"/>
      <c r="M27" s="127"/>
      <c r="N27" s="127"/>
      <c r="O27" s="127"/>
      <c r="P27" s="127"/>
      <c r="Q27" s="127"/>
    </row>
    <row r="28" spans="2:17" ht="12.75" customHeight="1" x14ac:dyDescent="0.2">
      <c r="B28" s="383"/>
      <c r="C28" s="383"/>
      <c r="D28" s="383"/>
      <c r="E28" s="383"/>
      <c r="F28" s="383"/>
      <c r="G28" s="383"/>
      <c r="I28" s="127"/>
      <c r="J28" s="127"/>
      <c r="K28" s="127"/>
      <c r="L28" s="127"/>
      <c r="M28" s="127"/>
      <c r="N28" s="127"/>
      <c r="O28" s="127"/>
      <c r="P28" s="127"/>
      <c r="Q28" s="127"/>
    </row>
    <row r="29" spans="2:17" ht="12.75" customHeight="1" x14ac:dyDescent="0.2">
      <c r="B29" s="379" t="s">
        <v>193</v>
      </c>
      <c r="C29" s="379"/>
      <c r="D29" s="379"/>
      <c r="E29" s="379"/>
      <c r="F29" s="379"/>
      <c r="G29" s="379"/>
      <c r="I29" s="127"/>
      <c r="J29" s="127"/>
      <c r="K29" s="127"/>
      <c r="L29" s="127"/>
      <c r="M29" s="127"/>
      <c r="N29" s="127"/>
      <c r="O29" s="127"/>
      <c r="P29" s="127"/>
      <c r="Q29" s="127"/>
    </row>
    <row r="30" spans="2:17" ht="12.75" customHeight="1" x14ac:dyDescent="0.2">
      <c r="B30" s="379"/>
      <c r="C30" s="379"/>
      <c r="D30" s="379"/>
      <c r="E30" s="379"/>
      <c r="F30" s="379"/>
      <c r="G30" s="379"/>
      <c r="I30" s="127"/>
      <c r="J30" s="127"/>
      <c r="K30" s="127"/>
      <c r="L30" s="127"/>
      <c r="M30" s="127"/>
      <c r="N30" s="127"/>
      <c r="O30" s="127"/>
      <c r="P30" s="127"/>
      <c r="Q30" s="127"/>
    </row>
    <row r="31" spans="2:17" ht="12.75" customHeight="1" x14ac:dyDescent="0.2">
      <c r="B31" s="379"/>
      <c r="C31" s="379"/>
      <c r="D31" s="379"/>
      <c r="E31" s="379"/>
      <c r="F31" s="379"/>
      <c r="G31" s="379"/>
      <c r="I31" s="127"/>
      <c r="J31" s="127"/>
      <c r="K31" s="127"/>
      <c r="L31" s="127"/>
      <c r="M31" s="127"/>
      <c r="N31" s="127"/>
      <c r="O31" s="127"/>
      <c r="P31" s="127"/>
      <c r="Q31" s="127"/>
    </row>
    <row r="32" spans="2:17" ht="12.75" customHeight="1" x14ac:dyDescent="0.2">
      <c r="B32" s="379"/>
      <c r="C32" s="379"/>
      <c r="D32" s="379"/>
      <c r="E32" s="379"/>
      <c r="F32" s="379"/>
      <c r="G32" s="379"/>
    </row>
    <row r="33" spans="2:17" ht="12.75" customHeight="1" x14ac:dyDescent="0.2">
      <c r="B33" s="331"/>
      <c r="C33" s="331"/>
      <c r="D33" s="331"/>
      <c r="E33" s="331"/>
      <c r="F33" s="331"/>
      <c r="G33" s="331"/>
    </row>
    <row r="34" spans="2:17" ht="12.75" customHeight="1" x14ac:dyDescent="0.2">
      <c r="I34" s="127"/>
      <c r="J34" s="127"/>
      <c r="K34" s="127"/>
      <c r="L34" s="127"/>
      <c r="M34" s="127"/>
      <c r="N34" s="127"/>
      <c r="O34" s="127"/>
      <c r="P34" s="127"/>
      <c r="Q34" s="127"/>
    </row>
    <row r="35" spans="2:17" ht="12.75" customHeight="1" x14ac:dyDescent="0.2">
      <c r="I35" s="127"/>
      <c r="J35" s="127"/>
      <c r="K35" s="127"/>
      <c r="L35" s="127"/>
      <c r="M35" s="127"/>
      <c r="N35" s="127"/>
      <c r="O35" s="127"/>
      <c r="P35" s="127"/>
      <c r="Q35" s="127"/>
    </row>
    <row r="36" spans="2:17" ht="12.75" customHeight="1" x14ac:dyDescent="0.2">
      <c r="B36" s="128" t="s">
        <v>590</v>
      </c>
      <c r="I36" s="127"/>
      <c r="J36" s="127"/>
      <c r="K36" s="127"/>
      <c r="L36" s="127"/>
      <c r="M36" s="127"/>
      <c r="N36" s="127"/>
      <c r="O36" s="127"/>
      <c r="P36" s="127"/>
      <c r="Q36" s="127"/>
    </row>
    <row r="37" spans="2:17" ht="12.75" customHeight="1" x14ac:dyDescent="0.2">
      <c r="B37" s="128" t="s">
        <v>321</v>
      </c>
    </row>
    <row r="38" spans="2:17" ht="12.75" customHeight="1" x14ac:dyDescent="0.2">
      <c r="B38" s="263" t="s">
        <v>589</v>
      </c>
    </row>
    <row r="59" spans="2:17" ht="12.75" customHeight="1" x14ac:dyDescent="0.2">
      <c r="I59" s="127"/>
      <c r="J59" s="127"/>
      <c r="K59" s="127"/>
      <c r="L59" s="127"/>
      <c r="M59" s="127"/>
      <c r="N59" s="127"/>
      <c r="O59" s="127"/>
      <c r="P59" s="127"/>
      <c r="Q59" s="127"/>
    </row>
    <row r="60" spans="2:17" ht="12.75" customHeight="1" x14ac:dyDescent="0.2">
      <c r="I60" s="127"/>
      <c r="J60" s="127"/>
      <c r="K60" s="127"/>
      <c r="L60" s="127"/>
      <c r="M60" s="127"/>
      <c r="N60" s="127"/>
      <c r="O60" s="127"/>
      <c r="P60" s="127"/>
      <c r="Q60" s="127"/>
    </row>
    <row r="61" spans="2:17" ht="12.75" customHeight="1" x14ac:dyDescent="0.2">
      <c r="B61" s="336" t="s">
        <v>192</v>
      </c>
      <c r="C61" s="382"/>
      <c r="D61" s="382"/>
      <c r="E61" s="382"/>
      <c r="F61" s="382"/>
      <c r="G61" s="382"/>
      <c r="I61" s="127"/>
      <c r="J61" s="127"/>
      <c r="K61" s="127"/>
      <c r="L61" s="127"/>
      <c r="M61" s="127"/>
      <c r="N61" s="127"/>
      <c r="O61" s="127"/>
      <c r="P61" s="127"/>
      <c r="Q61" s="127"/>
    </row>
    <row r="62" spans="2:17" ht="12.75" customHeight="1" x14ac:dyDescent="0.2">
      <c r="B62" s="382"/>
      <c r="C62" s="382"/>
      <c r="D62" s="382"/>
      <c r="E62" s="382"/>
      <c r="F62" s="382"/>
      <c r="G62" s="382"/>
      <c r="I62" s="127"/>
      <c r="J62" s="127"/>
      <c r="K62" s="127"/>
      <c r="L62" s="127"/>
      <c r="M62" s="127"/>
      <c r="N62" s="127"/>
      <c r="O62" s="127"/>
      <c r="P62" s="127"/>
      <c r="Q62" s="127"/>
    </row>
    <row r="63" spans="2:17" ht="12.75" customHeight="1" x14ac:dyDescent="0.2">
      <c r="B63" s="379" t="s">
        <v>588</v>
      </c>
      <c r="C63" s="382"/>
      <c r="D63" s="382"/>
      <c r="E63" s="382"/>
      <c r="F63" s="382"/>
      <c r="G63" s="382"/>
      <c r="I63" s="127"/>
      <c r="J63" s="127"/>
      <c r="K63" s="127"/>
      <c r="L63" s="127"/>
      <c r="M63" s="127"/>
      <c r="N63" s="127"/>
      <c r="O63" s="127"/>
      <c r="P63" s="127"/>
      <c r="Q63" s="127"/>
    </row>
    <row r="64" spans="2:17" ht="12.75" customHeight="1" x14ac:dyDescent="0.2">
      <c r="B64" s="382"/>
      <c r="C64" s="382"/>
      <c r="D64" s="382"/>
      <c r="E64" s="382"/>
      <c r="F64" s="382"/>
      <c r="G64" s="382"/>
      <c r="I64" s="127"/>
      <c r="J64" s="127"/>
      <c r="K64" s="127"/>
      <c r="L64" s="127"/>
      <c r="M64" s="127"/>
      <c r="N64" s="127"/>
      <c r="O64" s="127"/>
      <c r="P64" s="127"/>
      <c r="Q64" s="127"/>
    </row>
    <row r="65" spans="2:17" ht="12.75" customHeight="1" x14ac:dyDescent="0.2">
      <c r="B65" s="382"/>
      <c r="C65" s="382"/>
      <c r="D65" s="382"/>
      <c r="E65" s="382"/>
      <c r="F65" s="382"/>
      <c r="G65" s="382"/>
      <c r="I65" s="127"/>
      <c r="J65" s="127"/>
      <c r="K65" s="127"/>
      <c r="L65" s="127"/>
      <c r="M65" s="127"/>
      <c r="N65" s="127"/>
      <c r="O65" s="127"/>
      <c r="P65" s="127"/>
      <c r="Q65" s="127"/>
    </row>
    <row r="66" spans="2:17" ht="12.75" customHeight="1" x14ac:dyDescent="0.2">
      <c r="B66" s="382"/>
      <c r="C66" s="382"/>
      <c r="D66" s="382"/>
      <c r="E66" s="382"/>
      <c r="F66" s="382"/>
      <c r="G66" s="382"/>
      <c r="I66" s="127"/>
      <c r="J66" s="127"/>
      <c r="K66" s="127"/>
      <c r="L66" s="127"/>
      <c r="M66" s="127"/>
      <c r="N66" s="127"/>
      <c r="O66" s="127"/>
      <c r="P66" s="127"/>
      <c r="Q66" s="127"/>
    </row>
    <row r="67" spans="2:17" ht="12.75" customHeight="1" x14ac:dyDescent="0.2">
      <c r="B67" s="249"/>
      <c r="C67" s="249"/>
      <c r="D67" s="249"/>
      <c r="E67" s="249"/>
      <c r="F67" s="249"/>
      <c r="G67" s="249"/>
    </row>
    <row r="68" spans="2:17" ht="12.75" customHeight="1" x14ac:dyDescent="0.2">
      <c r="B68" s="249"/>
      <c r="C68" s="249"/>
      <c r="D68" s="249"/>
      <c r="E68" s="249"/>
      <c r="F68" s="249"/>
      <c r="G68" s="249"/>
    </row>
  </sheetData>
  <mergeCells count="4">
    <mergeCell ref="B61:G62"/>
    <mergeCell ref="B63:G66"/>
    <mergeCell ref="B27:G28"/>
    <mergeCell ref="B29:G32"/>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3:XEX70"/>
  <sheetViews>
    <sheetView showGridLines="0" zoomScaleNormal="100" workbookViewId="0"/>
  </sheetViews>
  <sheetFormatPr defaultRowHeight="12.75" customHeight="1" x14ac:dyDescent="0.2"/>
  <cols>
    <col min="1" max="8" width="9.140625" style="17"/>
    <col min="9" max="9" width="9.140625" style="108"/>
    <col min="10" max="22" width="9.140625" style="108" customWidth="1"/>
    <col min="23" max="24" width="9.140625" style="108"/>
    <col min="25" max="16384" width="9.140625" style="17"/>
  </cols>
  <sheetData>
    <row r="3" spans="1:16378" ht="12.75" customHeight="1" x14ac:dyDescent="0.2">
      <c r="B3" s="18" t="s">
        <v>344</v>
      </c>
      <c r="K3" s="19" t="s">
        <v>387</v>
      </c>
      <c r="L3" s="19" t="s">
        <v>388</v>
      </c>
      <c r="M3" s="19" t="s">
        <v>389</v>
      </c>
      <c r="N3" s="19" t="s">
        <v>390</v>
      </c>
      <c r="O3" s="19" t="s">
        <v>391</v>
      </c>
      <c r="P3" s="19" t="s">
        <v>392</v>
      </c>
      <c r="Q3" s="19" t="s">
        <v>393</v>
      </c>
      <c r="R3" s="19" t="s">
        <v>394</v>
      </c>
      <c r="S3" s="19" t="s">
        <v>395</v>
      </c>
      <c r="T3" s="19" t="s">
        <v>396</v>
      </c>
      <c r="U3" s="19" t="s">
        <v>397</v>
      </c>
      <c r="V3" s="19" t="s">
        <v>398</v>
      </c>
    </row>
    <row r="4" spans="1:16378" ht="12.75" customHeight="1" x14ac:dyDescent="0.2">
      <c r="B4" s="337" t="s">
        <v>66</v>
      </c>
      <c r="C4" s="337"/>
      <c r="D4" s="337"/>
      <c r="E4" s="337"/>
      <c r="F4" s="337"/>
      <c r="G4" s="337"/>
      <c r="K4" s="19" t="s">
        <v>67</v>
      </c>
      <c r="L4" s="19" t="s">
        <v>68</v>
      </c>
      <c r="M4" s="19" t="s">
        <v>69</v>
      </c>
      <c r="N4" s="19" t="s">
        <v>70</v>
      </c>
      <c r="O4" s="19" t="s">
        <v>71</v>
      </c>
      <c r="P4" s="19" t="s">
        <v>72</v>
      </c>
      <c r="Q4" s="19" t="s">
        <v>62</v>
      </c>
      <c r="R4" s="19" t="s">
        <v>63</v>
      </c>
      <c r="S4" s="19" t="s">
        <v>64</v>
      </c>
      <c r="T4" s="19" t="s">
        <v>73</v>
      </c>
      <c r="U4" s="19" t="s">
        <v>74</v>
      </c>
      <c r="V4" s="19" t="s">
        <v>65</v>
      </c>
    </row>
    <row r="5" spans="1:16378" ht="12.75" customHeight="1" x14ac:dyDescent="0.2">
      <c r="B5" s="337"/>
      <c r="C5" s="337"/>
      <c r="D5" s="337"/>
      <c r="E5" s="337"/>
      <c r="F5" s="337"/>
      <c r="G5" s="337"/>
      <c r="J5" s="154">
        <v>42004</v>
      </c>
      <c r="K5" s="19">
        <v>64.203371148474346</v>
      </c>
      <c r="L5" s="19">
        <v>27.677902415921828</v>
      </c>
      <c r="M5" s="19">
        <v>50.562935606528612</v>
      </c>
      <c r="N5" s="19">
        <v>2.8739754656786194</v>
      </c>
      <c r="O5" s="19">
        <v>25.643563189088425</v>
      </c>
      <c r="P5" s="19">
        <v>36.383667256040106</v>
      </c>
      <c r="Q5" s="19">
        <v>1.1441718540000001</v>
      </c>
      <c r="R5" s="19">
        <v>0.74742207299999996</v>
      </c>
      <c r="S5" s="19">
        <v>0.20525633600000001</v>
      </c>
      <c r="T5" s="19">
        <v>0.68474133599999998</v>
      </c>
      <c r="U5" s="19">
        <v>0.57658021199999998</v>
      </c>
      <c r="V5" s="19">
        <v>0.10788308699999938</v>
      </c>
      <c r="W5" s="19">
        <v>27.677902415921828</v>
      </c>
    </row>
    <row r="6" spans="1:16378" ht="12.75" customHeight="1" x14ac:dyDescent="0.2">
      <c r="A6" s="131"/>
      <c r="B6" s="131" t="s">
        <v>310</v>
      </c>
      <c r="C6" s="131"/>
      <c r="D6" s="131"/>
      <c r="E6" s="131"/>
      <c r="F6" s="131"/>
      <c r="G6" s="131"/>
      <c r="H6" s="131"/>
      <c r="I6" s="127"/>
      <c r="J6" s="154">
        <v>42369</v>
      </c>
      <c r="K6" s="19">
        <v>64.170105690082096</v>
      </c>
      <c r="L6" s="19">
        <v>26.749280871762043</v>
      </c>
      <c r="M6" s="19">
        <v>54.516907976463379</v>
      </c>
      <c r="N6" s="19">
        <v>3.1359306055484799</v>
      </c>
      <c r="O6" s="19">
        <v>24.876770622921768</v>
      </c>
      <c r="P6" s="19">
        <v>36.097467209015633</v>
      </c>
      <c r="Q6" s="19">
        <v>1.2317614508420001</v>
      </c>
      <c r="R6" s="19">
        <v>0.82898688340100002</v>
      </c>
      <c r="S6" s="19">
        <v>0.20316057284799999</v>
      </c>
      <c r="T6" s="19">
        <v>0.78454592526599998</v>
      </c>
      <c r="U6" s="19">
        <v>0.514655352106</v>
      </c>
      <c r="V6" s="19">
        <v>0.11302532599899928</v>
      </c>
      <c r="W6" s="19">
        <v>26.749280871762043</v>
      </c>
      <c r="X6" s="127"/>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1"/>
      <c r="JR6" s="131"/>
      <c r="JS6" s="131"/>
      <c r="JT6" s="131"/>
      <c r="JU6" s="131"/>
      <c r="JV6" s="131"/>
      <c r="JW6" s="131"/>
      <c r="JX6" s="131"/>
      <c r="JY6" s="131"/>
      <c r="JZ6" s="131"/>
      <c r="KA6" s="131"/>
      <c r="KB6" s="131"/>
      <c r="KC6" s="131"/>
      <c r="KD6" s="131"/>
      <c r="KE6" s="131"/>
      <c r="KF6" s="131"/>
      <c r="KG6" s="131"/>
      <c r="KH6" s="131"/>
      <c r="KI6" s="131"/>
      <c r="KJ6" s="131"/>
      <c r="KK6" s="131"/>
      <c r="KL6" s="131"/>
      <c r="KM6" s="131"/>
      <c r="KN6" s="131"/>
      <c r="KO6" s="131"/>
      <c r="KP6" s="131"/>
      <c r="KQ6" s="131"/>
      <c r="KR6" s="131"/>
      <c r="KS6" s="131"/>
      <c r="KT6" s="131"/>
      <c r="KU6" s="131"/>
      <c r="KV6" s="131"/>
      <c r="KW6" s="131"/>
      <c r="KX6" s="131"/>
      <c r="KY6" s="131"/>
      <c r="KZ6" s="131"/>
      <c r="LA6" s="131"/>
      <c r="LB6" s="131"/>
      <c r="LC6" s="131"/>
      <c r="LD6" s="131"/>
      <c r="LE6" s="131"/>
      <c r="LF6" s="131"/>
      <c r="LG6" s="131"/>
      <c r="LH6" s="131"/>
      <c r="LI6" s="131"/>
      <c r="LJ6" s="131"/>
      <c r="LK6" s="131"/>
      <c r="LL6" s="131"/>
      <c r="LM6" s="131"/>
      <c r="LN6" s="131"/>
      <c r="LO6" s="131"/>
      <c r="LP6" s="131"/>
      <c r="LQ6" s="131"/>
      <c r="LR6" s="131"/>
      <c r="LS6" s="131"/>
      <c r="LT6" s="131"/>
      <c r="LU6" s="131"/>
      <c r="LV6" s="131"/>
      <c r="LW6" s="131"/>
      <c r="LX6" s="131"/>
      <c r="LY6" s="131"/>
      <c r="LZ6" s="131"/>
      <c r="MA6" s="131"/>
      <c r="MB6" s="131"/>
      <c r="MC6" s="131"/>
      <c r="MD6" s="131"/>
      <c r="ME6" s="131"/>
      <c r="MF6" s="131"/>
      <c r="MG6" s="131"/>
      <c r="MH6" s="131"/>
      <c r="MI6" s="131"/>
      <c r="MJ6" s="131"/>
      <c r="MK6" s="131"/>
      <c r="ML6" s="131"/>
      <c r="MM6" s="131"/>
      <c r="MN6" s="131"/>
      <c r="MO6" s="131"/>
      <c r="MP6" s="131"/>
      <c r="MQ6" s="131"/>
      <c r="MR6" s="131"/>
      <c r="MS6" s="131"/>
      <c r="MT6" s="131"/>
      <c r="MU6" s="131"/>
      <c r="MV6" s="131"/>
      <c r="MW6" s="131"/>
      <c r="MX6" s="131"/>
      <c r="MY6" s="131"/>
      <c r="MZ6" s="131"/>
      <c r="NA6" s="131"/>
      <c r="NB6" s="131"/>
      <c r="NC6" s="131"/>
      <c r="ND6" s="131"/>
      <c r="NE6" s="131"/>
      <c r="NF6" s="131"/>
      <c r="NG6" s="131"/>
      <c r="NH6" s="131"/>
      <c r="NI6" s="131"/>
      <c r="NJ6" s="131"/>
      <c r="NK6" s="131"/>
      <c r="NL6" s="131"/>
      <c r="NM6" s="131"/>
      <c r="NN6" s="131"/>
      <c r="NO6" s="131"/>
      <c r="NP6" s="131"/>
      <c r="NQ6" s="131"/>
      <c r="NR6" s="131"/>
      <c r="NS6" s="131"/>
      <c r="NT6" s="131"/>
      <c r="NU6" s="131"/>
      <c r="NV6" s="131"/>
      <c r="NW6" s="131"/>
      <c r="NX6" s="131"/>
      <c r="NY6" s="131"/>
      <c r="NZ6" s="131"/>
      <c r="OA6" s="131"/>
      <c r="OB6" s="131"/>
      <c r="OC6" s="131"/>
      <c r="OD6" s="131"/>
      <c r="OE6" s="131"/>
      <c r="OF6" s="131"/>
      <c r="OG6" s="131"/>
      <c r="OH6" s="131"/>
      <c r="OI6" s="131"/>
      <c r="OJ6" s="131"/>
      <c r="OK6" s="131"/>
      <c r="OL6" s="131"/>
      <c r="OM6" s="131"/>
      <c r="ON6" s="131"/>
      <c r="OO6" s="131"/>
      <c r="OP6" s="131"/>
      <c r="OQ6" s="131"/>
      <c r="OR6" s="131"/>
      <c r="OS6" s="131"/>
      <c r="OT6" s="131"/>
      <c r="OU6" s="131"/>
      <c r="OV6" s="131"/>
      <c r="OW6" s="131"/>
      <c r="OX6" s="131"/>
      <c r="OY6" s="131"/>
      <c r="OZ6" s="131"/>
      <c r="PA6" s="131"/>
      <c r="PB6" s="131"/>
      <c r="PC6" s="131"/>
      <c r="PD6" s="131"/>
      <c r="PE6" s="131"/>
      <c r="PF6" s="131"/>
      <c r="PG6" s="131"/>
      <c r="PH6" s="131"/>
      <c r="PI6" s="131"/>
      <c r="PJ6" s="131"/>
      <c r="PK6" s="131"/>
      <c r="PL6" s="131"/>
      <c r="PM6" s="131"/>
      <c r="PN6" s="131"/>
      <c r="PO6" s="131"/>
      <c r="PP6" s="131"/>
      <c r="PQ6" s="131"/>
      <c r="PR6" s="131"/>
      <c r="PS6" s="131"/>
      <c r="PT6" s="131"/>
      <c r="PU6" s="131"/>
      <c r="PV6" s="131"/>
      <c r="PW6" s="131"/>
      <c r="PX6" s="131"/>
      <c r="PY6" s="131"/>
      <c r="PZ6" s="131"/>
      <c r="QA6" s="131"/>
      <c r="QB6" s="131"/>
      <c r="QC6" s="131"/>
      <c r="QD6" s="131"/>
      <c r="QE6" s="131"/>
      <c r="QF6" s="131"/>
      <c r="QG6" s="131"/>
      <c r="QH6" s="131"/>
      <c r="QI6" s="131"/>
      <c r="QJ6" s="131"/>
      <c r="QK6" s="131"/>
      <c r="QL6" s="131"/>
      <c r="QM6" s="131"/>
      <c r="QN6" s="131"/>
      <c r="QO6" s="131"/>
      <c r="QP6" s="131"/>
      <c r="QQ6" s="131"/>
      <c r="QR6" s="131"/>
      <c r="QS6" s="131"/>
      <c r="QT6" s="131"/>
      <c r="QU6" s="131"/>
      <c r="QV6" s="131"/>
      <c r="QW6" s="131"/>
      <c r="QX6" s="131"/>
      <c r="QY6" s="131"/>
      <c r="QZ6" s="131"/>
      <c r="RA6" s="131"/>
      <c r="RB6" s="131"/>
      <c r="RC6" s="131"/>
      <c r="RD6" s="131"/>
      <c r="RE6" s="131"/>
      <c r="RF6" s="131"/>
      <c r="RG6" s="131"/>
      <c r="RH6" s="131"/>
      <c r="RI6" s="131"/>
      <c r="RJ6" s="131"/>
      <c r="RK6" s="131"/>
      <c r="RL6" s="131"/>
      <c r="RM6" s="131"/>
      <c r="RN6" s="131"/>
      <c r="RO6" s="131"/>
      <c r="RP6" s="131"/>
      <c r="RQ6" s="131"/>
      <c r="RR6" s="131"/>
      <c r="RS6" s="131"/>
      <c r="RT6" s="131"/>
      <c r="RU6" s="131"/>
      <c r="RV6" s="131"/>
      <c r="RW6" s="131"/>
      <c r="RX6" s="131"/>
      <c r="RY6" s="131"/>
      <c r="RZ6" s="131"/>
      <c r="SA6" s="131"/>
      <c r="SB6" s="131"/>
      <c r="SC6" s="131"/>
      <c r="SD6" s="131"/>
      <c r="SE6" s="131"/>
      <c r="SF6" s="131"/>
      <c r="SG6" s="131"/>
      <c r="SH6" s="131"/>
      <c r="SI6" s="131"/>
      <c r="SJ6" s="131"/>
      <c r="SK6" s="131"/>
      <c r="SL6" s="131"/>
      <c r="SM6" s="131"/>
      <c r="SN6" s="131"/>
      <c r="SO6" s="131"/>
      <c r="SP6" s="131"/>
      <c r="SQ6" s="131"/>
      <c r="SR6" s="131"/>
      <c r="SS6" s="131"/>
      <c r="ST6" s="131"/>
      <c r="SU6" s="131"/>
      <c r="SV6" s="131"/>
      <c r="SW6" s="131"/>
      <c r="SX6" s="131"/>
      <c r="SY6" s="131"/>
      <c r="SZ6" s="131"/>
      <c r="TA6" s="131"/>
      <c r="TB6" s="131"/>
      <c r="TC6" s="131"/>
      <c r="TD6" s="131"/>
      <c r="TE6" s="131"/>
      <c r="TF6" s="131"/>
      <c r="TG6" s="131"/>
      <c r="TH6" s="131"/>
      <c r="TI6" s="131"/>
      <c r="TJ6" s="131"/>
      <c r="TK6" s="131"/>
      <c r="TL6" s="131"/>
      <c r="TM6" s="131"/>
      <c r="TN6" s="131"/>
      <c r="TO6" s="131"/>
      <c r="TP6" s="131"/>
      <c r="TQ6" s="131"/>
      <c r="TR6" s="131"/>
      <c r="TS6" s="131"/>
      <c r="TT6" s="131"/>
      <c r="TU6" s="131"/>
      <c r="TV6" s="131"/>
      <c r="TW6" s="131"/>
      <c r="TX6" s="131"/>
      <c r="TY6" s="131"/>
      <c r="TZ6" s="131"/>
      <c r="UA6" s="131"/>
      <c r="UB6" s="131"/>
      <c r="UC6" s="131"/>
      <c r="UD6" s="131"/>
      <c r="UE6" s="131"/>
      <c r="UF6" s="131"/>
      <c r="UG6" s="131"/>
      <c r="UH6" s="131"/>
      <c r="UI6" s="131"/>
      <c r="UJ6" s="131"/>
      <c r="UK6" s="131"/>
      <c r="UL6" s="131"/>
      <c r="UM6" s="131"/>
      <c r="UN6" s="131"/>
      <c r="UO6" s="131"/>
      <c r="UP6" s="131"/>
      <c r="UQ6" s="131"/>
      <c r="UR6" s="131"/>
      <c r="US6" s="131"/>
      <c r="UT6" s="131"/>
      <c r="UU6" s="131"/>
      <c r="UV6" s="131"/>
      <c r="UW6" s="131"/>
      <c r="UX6" s="131"/>
      <c r="UY6" s="131"/>
      <c r="UZ6" s="131"/>
      <c r="VA6" s="131"/>
      <c r="VB6" s="131"/>
      <c r="VC6" s="131"/>
      <c r="VD6" s="131"/>
      <c r="VE6" s="131"/>
      <c r="VF6" s="131"/>
      <c r="VG6" s="131"/>
      <c r="VH6" s="131"/>
      <c r="VI6" s="131"/>
      <c r="VJ6" s="131"/>
      <c r="VK6" s="131"/>
      <c r="VL6" s="131"/>
      <c r="VM6" s="131"/>
      <c r="VN6" s="131"/>
      <c r="VO6" s="131"/>
      <c r="VP6" s="131"/>
      <c r="VQ6" s="131"/>
      <c r="VR6" s="131"/>
      <c r="VS6" s="131"/>
      <c r="VT6" s="131"/>
      <c r="VU6" s="131"/>
      <c r="VV6" s="131"/>
      <c r="VW6" s="131"/>
      <c r="VX6" s="131"/>
      <c r="VY6" s="131"/>
      <c r="VZ6" s="131"/>
      <c r="WA6" s="131"/>
      <c r="WB6" s="131"/>
      <c r="WC6" s="131"/>
      <c r="WD6" s="131"/>
      <c r="WE6" s="131"/>
      <c r="WF6" s="131"/>
      <c r="WG6" s="131"/>
      <c r="WH6" s="131"/>
      <c r="WI6" s="131"/>
      <c r="WJ6" s="131"/>
      <c r="WK6" s="131"/>
      <c r="WL6" s="131"/>
      <c r="WM6" s="131"/>
      <c r="WN6" s="131"/>
      <c r="WO6" s="131"/>
      <c r="WP6" s="131"/>
      <c r="WQ6" s="131"/>
      <c r="WR6" s="131"/>
      <c r="WS6" s="131"/>
      <c r="WT6" s="131"/>
      <c r="WU6" s="131"/>
      <c r="WV6" s="131"/>
      <c r="WW6" s="131"/>
      <c r="WX6" s="131"/>
      <c r="WY6" s="131"/>
      <c r="WZ6" s="131"/>
      <c r="XA6" s="131"/>
      <c r="XB6" s="131"/>
      <c r="XC6" s="131"/>
      <c r="XD6" s="131"/>
      <c r="XE6" s="131"/>
      <c r="XF6" s="131"/>
      <c r="XG6" s="131"/>
      <c r="XH6" s="131"/>
      <c r="XI6" s="131"/>
      <c r="XJ6" s="131"/>
      <c r="XK6" s="131"/>
      <c r="XL6" s="131"/>
      <c r="XM6" s="131"/>
      <c r="XN6" s="131"/>
      <c r="XO6" s="131"/>
      <c r="XP6" s="131"/>
      <c r="XQ6" s="131"/>
      <c r="XR6" s="131"/>
      <c r="XS6" s="131"/>
      <c r="XT6" s="131"/>
      <c r="XU6" s="131"/>
      <c r="XV6" s="131"/>
      <c r="XW6" s="131"/>
      <c r="XX6" s="131"/>
      <c r="XY6" s="131"/>
      <c r="XZ6" s="131"/>
      <c r="YA6" s="131"/>
      <c r="YB6" s="131"/>
      <c r="YC6" s="131"/>
      <c r="YD6" s="131"/>
      <c r="YE6" s="131"/>
      <c r="YF6" s="131"/>
      <c r="YG6" s="131"/>
      <c r="YH6" s="131"/>
      <c r="YI6" s="131"/>
      <c r="YJ6" s="131"/>
      <c r="YK6" s="131"/>
      <c r="YL6" s="131"/>
      <c r="YM6" s="131"/>
      <c r="YN6" s="131"/>
      <c r="YO6" s="131"/>
      <c r="YP6" s="131"/>
      <c r="YQ6" s="131"/>
      <c r="YR6" s="131"/>
      <c r="YS6" s="131"/>
      <c r="YT6" s="131"/>
      <c r="YU6" s="131"/>
      <c r="YV6" s="131"/>
      <c r="YW6" s="131"/>
      <c r="YX6" s="131"/>
      <c r="YY6" s="131"/>
      <c r="YZ6" s="131"/>
      <c r="ZA6" s="131"/>
      <c r="ZB6" s="131"/>
      <c r="ZC6" s="131"/>
      <c r="ZD6" s="131"/>
      <c r="ZE6" s="131"/>
      <c r="ZF6" s="131"/>
      <c r="ZG6" s="131"/>
      <c r="ZH6" s="131"/>
      <c r="ZI6" s="131"/>
      <c r="ZJ6" s="131"/>
      <c r="ZK6" s="131"/>
      <c r="ZL6" s="131"/>
      <c r="ZM6" s="131"/>
      <c r="ZN6" s="131"/>
      <c r="ZO6" s="131"/>
      <c r="ZP6" s="131"/>
      <c r="ZQ6" s="131"/>
      <c r="ZR6" s="131"/>
      <c r="ZS6" s="131"/>
      <c r="ZT6" s="131"/>
      <c r="ZU6" s="131"/>
      <c r="ZV6" s="131"/>
      <c r="ZW6" s="131"/>
      <c r="ZX6" s="131"/>
      <c r="ZY6" s="131"/>
      <c r="ZZ6" s="131"/>
      <c r="AAA6" s="131"/>
      <c r="AAB6" s="131"/>
      <c r="AAC6" s="131"/>
      <c r="AAD6" s="131"/>
      <c r="AAE6" s="131"/>
      <c r="AAF6" s="131"/>
      <c r="AAG6" s="131"/>
      <c r="AAH6" s="131"/>
      <c r="AAI6" s="131"/>
      <c r="AAJ6" s="131"/>
      <c r="AAK6" s="131"/>
      <c r="AAL6" s="131"/>
      <c r="AAM6" s="131"/>
      <c r="AAN6" s="131"/>
      <c r="AAO6" s="131"/>
      <c r="AAP6" s="131"/>
      <c r="AAQ6" s="131"/>
      <c r="AAR6" s="131"/>
      <c r="AAS6" s="131"/>
      <c r="AAT6" s="131"/>
      <c r="AAU6" s="131"/>
      <c r="AAV6" s="131"/>
      <c r="AAW6" s="131"/>
      <c r="AAX6" s="131"/>
      <c r="AAY6" s="131"/>
      <c r="AAZ6" s="131"/>
      <c r="ABA6" s="131"/>
      <c r="ABB6" s="131"/>
      <c r="ABC6" s="131"/>
      <c r="ABD6" s="131"/>
      <c r="ABE6" s="131"/>
      <c r="ABF6" s="131"/>
      <c r="ABG6" s="131"/>
      <c r="ABH6" s="131"/>
      <c r="ABI6" s="131"/>
      <c r="ABJ6" s="131"/>
      <c r="ABK6" s="131"/>
      <c r="ABL6" s="131"/>
      <c r="ABM6" s="131"/>
      <c r="ABN6" s="131"/>
      <c r="ABO6" s="131"/>
      <c r="ABP6" s="131"/>
      <c r="ABQ6" s="131"/>
      <c r="ABR6" s="131"/>
      <c r="ABS6" s="131"/>
      <c r="ABT6" s="131"/>
      <c r="ABU6" s="131"/>
      <c r="ABV6" s="131"/>
      <c r="ABW6" s="131"/>
      <c r="ABX6" s="131"/>
      <c r="ABY6" s="131"/>
      <c r="ABZ6" s="131"/>
      <c r="ACA6" s="131"/>
      <c r="ACB6" s="131"/>
      <c r="ACC6" s="131"/>
      <c r="ACD6" s="131"/>
      <c r="ACE6" s="131"/>
      <c r="ACF6" s="131"/>
      <c r="ACG6" s="131"/>
      <c r="ACH6" s="131"/>
      <c r="ACI6" s="131"/>
      <c r="ACJ6" s="131"/>
      <c r="ACK6" s="131"/>
      <c r="ACL6" s="131"/>
      <c r="ACM6" s="131"/>
      <c r="ACN6" s="131"/>
      <c r="ACO6" s="131"/>
      <c r="ACP6" s="131"/>
      <c r="ACQ6" s="131"/>
      <c r="ACR6" s="131"/>
      <c r="ACS6" s="131"/>
      <c r="ACT6" s="131"/>
      <c r="ACU6" s="131"/>
      <c r="ACV6" s="131"/>
      <c r="ACW6" s="131"/>
      <c r="ACX6" s="131"/>
      <c r="ACY6" s="131"/>
      <c r="ACZ6" s="131"/>
      <c r="ADA6" s="131"/>
      <c r="ADB6" s="131"/>
      <c r="ADC6" s="131"/>
      <c r="ADD6" s="131"/>
      <c r="ADE6" s="131"/>
      <c r="ADF6" s="131"/>
      <c r="ADG6" s="131"/>
      <c r="ADH6" s="131"/>
      <c r="ADI6" s="131"/>
      <c r="ADJ6" s="131"/>
      <c r="ADK6" s="131"/>
      <c r="ADL6" s="131"/>
      <c r="ADM6" s="131"/>
      <c r="ADN6" s="131"/>
      <c r="ADO6" s="131"/>
      <c r="ADP6" s="131"/>
      <c r="ADQ6" s="131"/>
      <c r="ADR6" s="131"/>
      <c r="ADS6" s="131"/>
      <c r="ADT6" s="131"/>
      <c r="ADU6" s="131"/>
      <c r="ADV6" s="131"/>
      <c r="ADW6" s="131"/>
      <c r="ADX6" s="131"/>
      <c r="ADY6" s="131"/>
      <c r="ADZ6" s="131"/>
      <c r="AEA6" s="131"/>
      <c r="AEB6" s="131"/>
      <c r="AEC6" s="131"/>
      <c r="AED6" s="131"/>
      <c r="AEE6" s="131"/>
      <c r="AEF6" s="131"/>
      <c r="AEG6" s="131"/>
      <c r="AEH6" s="131"/>
      <c r="AEI6" s="131"/>
      <c r="AEJ6" s="131"/>
      <c r="AEK6" s="131"/>
      <c r="AEL6" s="131"/>
      <c r="AEM6" s="131"/>
      <c r="AEN6" s="131"/>
      <c r="AEO6" s="131"/>
      <c r="AEP6" s="131"/>
      <c r="AEQ6" s="131"/>
      <c r="AER6" s="131"/>
      <c r="AES6" s="131"/>
      <c r="AET6" s="131"/>
      <c r="AEU6" s="131"/>
      <c r="AEV6" s="131"/>
      <c r="AEW6" s="131"/>
      <c r="AEX6" s="131"/>
      <c r="AEY6" s="131"/>
      <c r="AEZ6" s="131"/>
      <c r="AFA6" s="131"/>
      <c r="AFB6" s="131"/>
      <c r="AFC6" s="131"/>
      <c r="AFD6" s="131"/>
      <c r="AFE6" s="131"/>
      <c r="AFF6" s="131"/>
      <c r="AFG6" s="131"/>
      <c r="AFH6" s="131"/>
      <c r="AFI6" s="131"/>
      <c r="AFJ6" s="131"/>
      <c r="AFK6" s="131"/>
      <c r="AFL6" s="131"/>
      <c r="AFM6" s="131"/>
      <c r="AFN6" s="131"/>
      <c r="AFO6" s="131"/>
      <c r="AFP6" s="131"/>
      <c r="AFQ6" s="131"/>
      <c r="AFR6" s="131"/>
      <c r="AFS6" s="131"/>
      <c r="AFT6" s="131"/>
      <c r="AFU6" s="131"/>
      <c r="AFV6" s="131"/>
      <c r="AFW6" s="131"/>
      <c r="AFX6" s="131"/>
      <c r="AFY6" s="131"/>
      <c r="AFZ6" s="131"/>
      <c r="AGA6" s="131"/>
      <c r="AGB6" s="131"/>
      <c r="AGC6" s="131"/>
      <c r="AGD6" s="131"/>
      <c r="AGE6" s="131"/>
      <c r="AGF6" s="131"/>
      <c r="AGG6" s="131"/>
      <c r="AGH6" s="131"/>
      <c r="AGI6" s="131"/>
      <c r="AGJ6" s="131"/>
      <c r="AGK6" s="131"/>
      <c r="AGL6" s="131"/>
      <c r="AGM6" s="131"/>
      <c r="AGN6" s="131"/>
      <c r="AGO6" s="131"/>
      <c r="AGP6" s="131"/>
      <c r="AGQ6" s="131"/>
      <c r="AGR6" s="131"/>
      <c r="AGS6" s="131"/>
      <c r="AGT6" s="131"/>
      <c r="AGU6" s="131"/>
      <c r="AGV6" s="131"/>
      <c r="AGW6" s="131"/>
      <c r="AGX6" s="131"/>
      <c r="AGY6" s="131"/>
      <c r="AGZ6" s="131"/>
      <c r="AHA6" s="131"/>
      <c r="AHB6" s="131"/>
      <c r="AHC6" s="131"/>
      <c r="AHD6" s="131"/>
      <c r="AHE6" s="131"/>
      <c r="AHF6" s="131"/>
      <c r="AHG6" s="131"/>
      <c r="AHH6" s="131"/>
      <c r="AHI6" s="131"/>
      <c r="AHJ6" s="131"/>
      <c r="AHK6" s="131"/>
      <c r="AHL6" s="131"/>
      <c r="AHM6" s="131"/>
      <c r="AHN6" s="131"/>
      <c r="AHO6" s="131"/>
      <c r="AHP6" s="131"/>
      <c r="AHQ6" s="131"/>
      <c r="AHR6" s="131"/>
      <c r="AHS6" s="131"/>
      <c r="AHT6" s="131"/>
      <c r="AHU6" s="131"/>
      <c r="AHV6" s="131"/>
      <c r="AHW6" s="131"/>
      <c r="AHX6" s="131"/>
      <c r="AHY6" s="131"/>
      <c r="AHZ6" s="131"/>
      <c r="AIA6" s="131"/>
      <c r="AIB6" s="131"/>
      <c r="AIC6" s="131"/>
      <c r="AID6" s="131"/>
      <c r="AIE6" s="131"/>
      <c r="AIF6" s="131"/>
      <c r="AIG6" s="131"/>
      <c r="AIH6" s="131"/>
      <c r="AII6" s="131"/>
      <c r="AIJ6" s="131"/>
      <c r="AIK6" s="131"/>
      <c r="AIL6" s="131"/>
      <c r="AIM6" s="131"/>
      <c r="AIN6" s="131"/>
      <c r="AIO6" s="131"/>
      <c r="AIP6" s="131"/>
      <c r="AIQ6" s="131"/>
      <c r="AIR6" s="131"/>
      <c r="AIS6" s="131"/>
      <c r="AIT6" s="131"/>
      <c r="AIU6" s="131"/>
      <c r="AIV6" s="131"/>
      <c r="AIW6" s="131"/>
      <c r="AIX6" s="131"/>
      <c r="AIY6" s="131"/>
      <c r="AIZ6" s="131"/>
      <c r="AJA6" s="131"/>
      <c r="AJB6" s="131"/>
      <c r="AJC6" s="131"/>
      <c r="AJD6" s="131"/>
      <c r="AJE6" s="131"/>
      <c r="AJF6" s="131"/>
      <c r="AJG6" s="131"/>
      <c r="AJH6" s="131"/>
      <c r="AJI6" s="131"/>
      <c r="AJJ6" s="131"/>
      <c r="AJK6" s="131"/>
      <c r="AJL6" s="131"/>
      <c r="AJM6" s="131"/>
      <c r="AJN6" s="131"/>
      <c r="AJO6" s="131"/>
      <c r="AJP6" s="131"/>
      <c r="AJQ6" s="131"/>
      <c r="AJR6" s="131"/>
      <c r="AJS6" s="131"/>
      <c r="AJT6" s="131"/>
      <c r="AJU6" s="131"/>
      <c r="AJV6" s="131"/>
      <c r="AJW6" s="131"/>
      <c r="AJX6" s="131"/>
      <c r="AJY6" s="131"/>
      <c r="AJZ6" s="131"/>
      <c r="AKA6" s="131"/>
      <c r="AKB6" s="131"/>
      <c r="AKC6" s="131"/>
      <c r="AKD6" s="131"/>
      <c r="AKE6" s="131"/>
      <c r="AKF6" s="131"/>
      <c r="AKG6" s="131"/>
      <c r="AKH6" s="131"/>
      <c r="AKI6" s="131"/>
      <c r="AKJ6" s="131"/>
      <c r="AKK6" s="131"/>
      <c r="AKL6" s="131"/>
      <c r="AKM6" s="131"/>
      <c r="AKN6" s="131"/>
      <c r="AKO6" s="131"/>
      <c r="AKP6" s="131"/>
      <c r="AKQ6" s="131"/>
      <c r="AKR6" s="131"/>
      <c r="AKS6" s="131"/>
      <c r="AKT6" s="131"/>
      <c r="AKU6" s="131"/>
      <c r="AKV6" s="131"/>
      <c r="AKW6" s="131"/>
      <c r="AKX6" s="131"/>
      <c r="AKY6" s="131"/>
      <c r="AKZ6" s="131"/>
      <c r="ALA6" s="131"/>
      <c r="ALB6" s="131"/>
      <c r="ALC6" s="131"/>
      <c r="ALD6" s="131"/>
      <c r="ALE6" s="131"/>
      <c r="ALF6" s="131"/>
      <c r="ALG6" s="131"/>
      <c r="ALH6" s="131"/>
      <c r="ALI6" s="131"/>
      <c r="ALJ6" s="131"/>
      <c r="ALK6" s="131"/>
      <c r="ALL6" s="131"/>
      <c r="ALM6" s="131"/>
      <c r="ALN6" s="131"/>
      <c r="ALO6" s="131"/>
      <c r="ALP6" s="131"/>
      <c r="ALQ6" s="131"/>
      <c r="ALR6" s="131"/>
      <c r="ALS6" s="131"/>
      <c r="ALT6" s="131"/>
      <c r="ALU6" s="131"/>
      <c r="ALV6" s="131"/>
      <c r="ALW6" s="131"/>
      <c r="ALX6" s="131"/>
      <c r="ALY6" s="131"/>
      <c r="ALZ6" s="131"/>
      <c r="AMA6" s="131"/>
      <c r="AMB6" s="131"/>
      <c r="AMC6" s="131"/>
      <c r="AMD6" s="131"/>
      <c r="AME6" s="131"/>
      <c r="AMF6" s="131"/>
      <c r="AMG6" s="131"/>
      <c r="AMH6" s="131"/>
      <c r="AMI6" s="131"/>
      <c r="AMJ6" s="131"/>
      <c r="AMK6" s="131"/>
      <c r="AML6" s="131"/>
      <c r="AMM6" s="131"/>
      <c r="AMN6" s="131"/>
      <c r="AMO6" s="131"/>
      <c r="AMP6" s="131"/>
      <c r="AMQ6" s="131"/>
      <c r="AMR6" s="131"/>
      <c r="AMS6" s="131"/>
      <c r="AMT6" s="131"/>
      <c r="AMU6" s="131"/>
      <c r="AMV6" s="131"/>
      <c r="AMW6" s="131"/>
      <c r="AMX6" s="131"/>
      <c r="AMY6" s="131"/>
      <c r="AMZ6" s="131"/>
      <c r="ANA6" s="131"/>
      <c r="ANB6" s="131"/>
      <c r="ANC6" s="131"/>
      <c r="AND6" s="131"/>
      <c r="ANE6" s="131"/>
      <c r="ANF6" s="131"/>
      <c r="ANG6" s="131"/>
      <c r="ANH6" s="131"/>
      <c r="ANI6" s="131"/>
      <c r="ANJ6" s="131"/>
      <c r="ANK6" s="131"/>
      <c r="ANL6" s="131"/>
      <c r="ANM6" s="131"/>
      <c r="ANN6" s="131"/>
      <c r="ANO6" s="131"/>
      <c r="ANP6" s="131"/>
      <c r="ANQ6" s="131"/>
      <c r="ANR6" s="131"/>
      <c r="ANS6" s="131"/>
      <c r="ANT6" s="131"/>
      <c r="ANU6" s="131"/>
      <c r="ANV6" s="131"/>
      <c r="ANW6" s="131"/>
      <c r="ANX6" s="131"/>
      <c r="ANY6" s="131"/>
      <c r="ANZ6" s="131"/>
      <c r="AOA6" s="131"/>
      <c r="AOB6" s="131"/>
      <c r="AOC6" s="131"/>
      <c r="AOD6" s="131"/>
      <c r="AOE6" s="131"/>
      <c r="AOF6" s="131"/>
      <c r="AOG6" s="131"/>
      <c r="AOH6" s="131"/>
      <c r="AOI6" s="131"/>
      <c r="AOJ6" s="131"/>
      <c r="AOK6" s="131"/>
      <c r="AOL6" s="131"/>
      <c r="AOM6" s="131"/>
      <c r="AON6" s="131"/>
      <c r="AOO6" s="131"/>
      <c r="AOP6" s="131"/>
      <c r="AOQ6" s="131"/>
      <c r="AOR6" s="131"/>
      <c r="AOS6" s="131"/>
      <c r="AOT6" s="131"/>
      <c r="AOU6" s="131"/>
      <c r="AOV6" s="131"/>
      <c r="AOW6" s="131"/>
      <c r="AOX6" s="131"/>
      <c r="AOY6" s="131"/>
      <c r="AOZ6" s="131"/>
      <c r="APA6" s="131"/>
      <c r="APB6" s="131"/>
      <c r="APC6" s="131"/>
      <c r="APD6" s="131"/>
      <c r="APE6" s="131"/>
      <c r="APF6" s="131"/>
      <c r="APG6" s="131"/>
      <c r="APH6" s="131"/>
      <c r="API6" s="131"/>
      <c r="APJ6" s="131"/>
      <c r="APK6" s="131"/>
      <c r="APL6" s="131"/>
      <c r="APM6" s="131"/>
      <c r="APN6" s="131"/>
      <c r="APO6" s="131"/>
      <c r="APP6" s="131"/>
      <c r="APQ6" s="131"/>
      <c r="APR6" s="131"/>
      <c r="APS6" s="131"/>
      <c r="APT6" s="131"/>
      <c r="APU6" s="131"/>
      <c r="APV6" s="131"/>
      <c r="APW6" s="131"/>
      <c r="APX6" s="131"/>
      <c r="APY6" s="131"/>
      <c r="APZ6" s="131"/>
      <c r="AQA6" s="131"/>
      <c r="AQB6" s="131"/>
      <c r="AQC6" s="131"/>
      <c r="AQD6" s="131"/>
      <c r="AQE6" s="131"/>
      <c r="AQF6" s="131"/>
      <c r="AQG6" s="131"/>
      <c r="AQH6" s="131"/>
      <c r="AQI6" s="131"/>
      <c r="AQJ6" s="131"/>
      <c r="AQK6" s="131"/>
      <c r="AQL6" s="131"/>
      <c r="AQM6" s="131"/>
      <c r="AQN6" s="131"/>
      <c r="AQO6" s="131"/>
      <c r="AQP6" s="131"/>
      <c r="AQQ6" s="131"/>
      <c r="AQR6" s="131"/>
      <c r="AQS6" s="131"/>
      <c r="AQT6" s="131"/>
      <c r="AQU6" s="131"/>
      <c r="AQV6" s="131"/>
      <c r="AQW6" s="131"/>
      <c r="AQX6" s="131"/>
      <c r="AQY6" s="131"/>
      <c r="AQZ6" s="131"/>
      <c r="ARA6" s="131"/>
      <c r="ARB6" s="131"/>
      <c r="ARC6" s="131"/>
      <c r="ARD6" s="131"/>
      <c r="ARE6" s="131"/>
      <c r="ARF6" s="131"/>
      <c r="ARG6" s="131"/>
      <c r="ARH6" s="131"/>
      <c r="ARI6" s="131"/>
      <c r="ARJ6" s="131"/>
      <c r="ARK6" s="131"/>
      <c r="ARL6" s="131"/>
      <c r="ARM6" s="131"/>
      <c r="ARN6" s="131"/>
      <c r="ARO6" s="131"/>
      <c r="ARP6" s="131"/>
      <c r="ARQ6" s="131"/>
      <c r="ARR6" s="131"/>
      <c r="ARS6" s="131"/>
      <c r="ART6" s="131"/>
      <c r="ARU6" s="131"/>
      <c r="ARV6" s="131"/>
      <c r="ARW6" s="131"/>
      <c r="ARX6" s="131"/>
      <c r="ARY6" s="131"/>
      <c r="ARZ6" s="131"/>
      <c r="ASA6" s="131"/>
      <c r="ASB6" s="131"/>
      <c r="ASC6" s="131"/>
      <c r="ASD6" s="131"/>
      <c r="ASE6" s="131"/>
      <c r="ASF6" s="131"/>
      <c r="ASG6" s="131"/>
      <c r="ASH6" s="131"/>
      <c r="ASI6" s="131"/>
      <c r="ASJ6" s="131"/>
      <c r="ASK6" s="131"/>
      <c r="ASL6" s="131"/>
      <c r="ASM6" s="131"/>
      <c r="ASN6" s="131"/>
      <c r="ASO6" s="131"/>
      <c r="ASP6" s="131"/>
      <c r="ASQ6" s="131"/>
      <c r="ASR6" s="131"/>
      <c r="ASS6" s="131"/>
      <c r="AST6" s="131"/>
      <c r="ASU6" s="131"/>
      <c r="ASV6" s="131"/>
      <c r="ASW6" s="131"/>
      <c r="ASX6" s="131"/>
      <c r="ASY6" s="131"/>
      <c r="ASZ6" s="131"/>
      <c r="ATA6" s="131"/>
      <c r="ATB6" s="131"/>
      <c r="ATC6" s="131"/>
      <c r="ATD6" s="131"/>
      <c r="ATE6" s="131"/>
      <c r="ATF6" s="131"/>
      <c r="ATG6" s="131"/>
      <c r="ATH6" s="131"/>
      <c r="ATI6" s="131"/>
      <c r="ATJ6" s="131"/>
      <c r="ATK6" s="131"/>
      <c r="ATL6" s="131"/>
      <c r="ATM6" s="131"/>
      <c r="ATN6" s="131"/>
      <c r="ATO6" s="131"/>
      <c r="ATP6" s="131"/>
      <c r="ATQ6" s="131"/>
      <c r="ATR6" s="131"/>
      <c r="ATS6" s="131"/>
      <c r="ATT6" s="131"/>
      <c r="ATU6" s="131"/>
      <c r="ATV6" s="131"/>
      <c r="ATW6" s="131"/>
      <c r="ATX6" s="131"/>
      <c r="ATY6" s="131"/>
      <c r="ATZ6" s="131"/>
      <c r="AUA6" s="131"/>
      <c r="AUB6" s="131"/>
      <c r="AUC6" s="131"/>
      <c r="AUD6" s="131"/>
      <c r="AUE6" s="131"/>
      <c r="AUF6" s="131"/>
      <c r="AUG6" s="131"/>
      <c r="AUH6" s="131"/>
      <c r="AUI6" s="131"/>
      <c r="AUJ6" s="131"/>
      <c r="AUK6" s="131"/>
      <c r="AUL6" s="131"/>
      <c r="AUM6" s="131"/>
      <c r="AUN6" s="131"/>
      <c r="AUO6" s="131"/>
      <c r="AUP6" s="131"/>
      <c r="AUQ6" s="131"/>
      <c r="AUR6" s="131"/>
      <c r="AUS6" s="131"/>
      <c r="AUT6" s="131"/>
      <c r="AUU6" s="131"/>
      <c r="AUV6" s="131"/>
      <c r="AUW6" s="131"/>
      <c r="AUX6" s="131"/>
      <c r="AUY6" s="131"/>
      <c r="AUZ6" s="131"/>
      <c r="AVA6" s="131"/>
      <c r="AVB6" s="131"/>
      <c r="AVC6" s="131"/>
      <c r="AVD6" s="131"/>
      <c r="AVE6" s="131"/>
      <c r="AVF6" s="131"/>
      <c r="AVG6" s="131"/>
      <c r="AVH6" s="131"/>
      <c r="AVI6" s="131"/>
      <c r="AVJ6" s="131"/>
      <c r="AVK6" s="131"/>
      <c r="AVL6" s="131"/>
      <c r="AVM6" s="131"/>
      <c r="AVN6" s="131"/>
      <c r="AVO6" s="131"/>
      <c r="AVP6" s="131"/>
      <c r="AVQ6" s="131"/>
      <c r="AVR6" s="131"/>
      <c r="AVS6" s="131"/>
      <c r="AVT6" s="131"/>
      <c r="AVU6" s="131"/>
      <c r="AVV6" s="131"/>
      <c r="AVW6" s="131"/>
      <c r="AVX6" s="131"/>
      <c r="AVY6" s="131"/>
      <c r="AVZ6" s="131"/>
      <c r="AWA6" s="131"/>
      <c r="AWB6" s="131"/>
      <c r="AWC6" s="131"/>
      <c r="AWD6" s="131"/>
      <c r="AWE6" s="131"/>
      <c r="AWF6" s="131"/>
      <c r="AWG6" s="131"/>
      <c r="AWH6" s="131"/>
      <c r="AWI6" s="131"/>
      <c r="AWJ6" s="131"/>
      <c r="AWK6" s="131"/>
      <c r="AWL6" s="131"/>
      <c r="AWM6" s="131"/>
      <c r="AWN6" s="131"/>
      <c r="AWO6" s="131"/>
      <c r="AWP6" s="131"/>
      <c r="AWQ6" s="131"/>
      <c r="AWR6" s="131"/>
      <c r="AWS6" s="131"/>
      <c r="AWT6" s="131"/>
      <c r="AWU6" s="131"/>
      <c r="AWV6" s="131"/>
      <c r="AWW6" s="131"/>
      <c r="AWX6" s="131"/>
      <c r="AWY6" s="131"/>
      <c r="AWZ6" s="131"/>
      <c r="AXA6" s="131"/>
      <c r="AXB6" s="131"/>
      <c r="AXC6" s="131"/>
      <c r="AXD6" s="131"/>
      <c r="AXE6" s="131"/>
      <c r="AXF6" s="131"/>
      <c r="AXG6" s="131"/>
      <c r="AXH6" s="131"/>
      <c r="AXI6" s="131"/>
      <c r="AXJ6" s="131"/>
      <c r="AXK6" s="131"/>
      <c r="AXL6" s="131"/>
      <c r="AXM6" s="131"/>
      <c r="AXN6" s="131"/>
      <c r="AXO6" s="131"/>
      <c r="AXP6" s="131"/>
      <c r="AXQ6" s="131"/>
      <c r="AXR6" s="131"/>
      <c r="AXS6" s="131"/>
      <c r="AXT6" s="131"/>
      <c r="AXU6" s="131"/>
      <c r="AXV6" s="131"/>
      <c r="AXW6" s="131"/>
      <c r="AXX6" s="131"/>
      <c r="AXY6" s="131"/>
      <c r="AXZ6" s="131"/>
      <c r="AYA6" s="131"/>
      <c r="AYB6" s="131"/>
      <c r="AYC6" s="131"/>
      <c r="AYD6" s="131"/>
      <c r="AYE6" s="131"/>
      <c r="AYF6" s="131"/>
      <c r="AYG6" s="131"/>
      <c r="AYH6" s="131"/>
      <c r="AYI6" s="131"/>
      <c r="AYJ6" s="131"/>
      <c r="AYK6" s="131"/>
      <c r="AYL6" s="131"/>
      <c r="AYM6" s="131"/>
      <c r="AYN6" s="131"/>
      <c r="AYO6" s="131"/>
      <c r="AYP6" s="131"/>
      <c r="AYQ6" s="131"/>
      <c r="AYR6" s="131"/>
      <c r="AYS6" s="131"/>
      <c r="AYT6" s="131"/>
      <c r="AYU6" s="131"/>
      <c r="AYV6" s="131"/>
      <c r="AYW6" s="131"/>
      <c r="AYX6" s="131"/>
      <c r="AYY6" s="131"/>
      <c r="AYZ6" s="131"/>
      <c r="AZA6" s="131"/>
      <c r="AZB6" s="131"/>
      <c r="AZC6" s="131"/>
      <c r="AZD6" s="131"/>
      <c r="AZE6" s="131"/>
      <c r="AZF6" s="131"/>
      <c r="AZG6" s="131"/>
      <c r="AZH6" s="131"/>
      <c r="AZI6" s="131"/>
      <c r="AZJ6" s="131"/>
      <c r="AZK6" s="131"/>
      <c r="AZL6" s="131"/>
      <c r="AZM6" s="131"/>
      <c r="AZN6" s="131"/>
      <c r="AZO6" s="131"/>
      <c r="AZP6" s="131"/>
      <c r="AZQ6" s="131"/>
      <c r="AZR6" s="131"/>
      <c r="AZS6" s="131"/>
      <c r="AZT6" s="131"/>
      <c r="AZU6" s="131"/>
      <c r="AZV6" s="131"/>
      <c r="AZW6" s="131"/>
      <c r="AZX6" s="131"/>
      <c r="AZY6" s="131"/>
      <c r="AZZ6" s="131"/>
      <c r="BAA6" s="131"/>
      <c r="BAB6" s="131"/>
      <c r="BAC6" s="131"/>
      <c r="BAD6" s="131"/>
      <c r="BAE6" s="131"/>
      <c r="BAF6" s="131"/>
      <c r="BAG6" s="131"/>
      <c r="BAH6" s="131"/>
      <c r="BAI6" s="131"/>
      <c r="BAJ6" s="131"/>
      <c r="BAK6" s="131"/>
      <c r="BAL6" s="131"/>
      <c r="BAM6" s="131"/>
      <c r="BAN6" s="131"/>
      <c r="BAO6" s="131"/>
      <c r="BAP6" s="131"/>
      <c r="BAQ6" s="131"/>
      <c r="BAR6" s="131"/>
      <c r="BAS6" s="131"/>
      <c r="BAT6" s="131"/>
      <c r="BAU6" s="131"/>
      <c r="BAV6" s="131"/>
      <c r="BAW6" s="131"/>
      <c r="BAX6" s="131"/>
      <c r="BAY6" s="131"/>
      <c r="BAZ6" s="131"/>
      <c r="BBA6" s="131"/>
      <c r="BBB6" s="131"/>
      <c r="BBC6" s="131"/>
      <c r="BBD6" s="131"/>
      <c r="BBE6" s="131"/>
      <c r="BBF6" s="131"/>
      <c r="BBG6" s="131"/>
      <c r="BBH6" s="131"/>
      <c r="BBI6" s="131"/>
      <c r="BBJ6" s="131"/>
      <c r="BBK6" s="131"/>
      <c r="BBL6" s="131"/>
      <c r="BBM6" s="131"/>
      <c r="BBN6" s="131"/>
      <c r="BBO6" s="131"/>
      <c r="BBP6" s="131"/>
      <c r="BBQ6" s="131"/>
      <c r="BBR6" s="131"/>
      <c r="BBS6" s="131"/>
      <c r="BBT6" s="131"/>
      <c r="BBU6" s="131"/>
      <c r="BBV6" s="131"/>
      <c r="BBW6" s="131"/>
      <c r="BBX6" s="131"/>
      <c r="BBY6" s="131"/>
      <c r="BBZ6" s="131"/>
      <c r="BCA6" s="131"/>
      <c r="BCB6" s="131"/>
      <c r="BCC6" s="131"/>
      <c r="BCD6" s="131"/>
      <c r="BCE6" s="131"/>
      <c r="BCF6" s="131"/>
      <c r="BCG6" s="131"/>
      <c r="BCH6" s="131"/>
      <c r="BCI6" s="131"/>
      <c r="BCJ6" s="131"/>
      <c r="BCK6" s="131"/>
      <c r="BCL6" s="131"/>
      <c r="BCM6" s="131"/>
      <c r="BCN6" s="131"/>
      <c r="BCO6" s="131"/>
      <c r="BCP6" s="131"/>
      <c r="BCQ6" s="131"/>
      <c r="BCR6" s="131"/>
      <c r="BCS6" s="131"/>
      <c r="BCT6" s="131"/>
      <c r="BCU6" s="131"/>
      <c r="BCV6" s="131"/>
      <c r="BCW6" s="131"/>
      <c r="BCX6" s="131"/>
      <c r="BCY6" s="131"/>
      <c r="BCZ6" s="131"/>
      <c r="BDA6" s="131"/>
      <c r="BDB6" s="131"/>
      <c r="BDC6" s="131"/>
      <c r="BDD6" s="131"/>
      <c r="BDE6" s="131"/>
      <c r="BDF6" s="131"/>
      <c r="BDG6" s="131"/>
      <c r="BDH6" s="131"/>
      <c r="BDI6" s="131"/>
      <c r="BDJ6" s="131"/>
      <c r="BDK6" s="131"/>
      <c r="BDL6" s="131"/>
      <c r="BDM6" s="131"/>
      <c r="BDN6" s="131"/>
      <c r="BDO6" s="131"/>
      <c r="BDP6" s="131"/>
      <c r="BDQ6" s="131"/>
      <c r="BDR6" s="131"/>
      <c r="BDS6" s="131"/>
      <c r="BDT6" s="131"/>
      <c r="BDU6" s="131"/>
      <c r="BDV6" s="131"/>
      <c r="BDW6" s="131"/>
      <c r="BDX6" s="131"/>
      <c r="BDY6" s="131"/>
      <c r="BDZ6" s="131"/>
      <c r="BEA6" s="131"/>
      <c r="BEB6" s="131"/>
      <c r="BEC6" s="131"/>
      <c r="BED6" s="131"/>
      <c r="BEE6" s="131"/>
      <c r="BEF6" s="131"/>
      <c r="BEG6" s="131"/>
      <c r="BEH6" s="131"/>
      <c r="BEI6" s="131"/>
      <c r="BEJ6" s="131"/>
      <c r="BEK6" s="131"/>
      <c r="BEL6" s="131"/>
      <c r="BEM6" s="131"/>
      <c r="BEN6" s="131"/>
      <c r="BEO6" s="131"/>
      <c r="BEP6" s="131"/>
      <c r="BEQ6" s="131"/>
      <c r="BER6" s="131"/>
      <c r="BES6" s="131"/>
      <c r="BET6" s="131"/>
      <c r="BEU6" s="131"/>
      <c r="BEV6" s="131"/>
      <c r="BEW6" s="131"/>
      <c r="BEX6" s="131"/>
      <c r="BEY6" s="131"/>
      <c r="BEZ6" s="131"/>
      <c r="BFA6" s="131"/>
      <c r="BFB6" s="131"/>
      <c r="BFC6" s="131"/>
      <c r="BFD6" s="131"/>
      <c r="BFE6" s="131"/>
      <c r="BFF6" s="131"/>
      <c r="BFG6" s="131"/>
      <c r="BFH6" s="131"/>
      <c r="BFI6" s="131"/>
      <c r="BFJ6" s="131"/>
      <c r="BFK6" s="131"/>
      <c r="BFL6" s="131"/>
      <c r="BFM6" s="131"/>
      <c r="BFN6" s="131"/>
      <c r="BFO6" s="131"/>
      <c r="BFP6" s="131"/>
      <c r="BFQ6" s="131"/>
      <c r="BFR6" s="131"/>
      <c r="BFS6" s="131"/>
      <c r="BFT6" s="131"/>
      <c r="BFU6" s="131"/>
      <c r="BFV6" s="131"/>
      <c r="BFW6" s="131"/>
      <c r="BFX6" s="131"/>
      <c r="BFY6" s="131"/>
      <c r="BFZ6" s="131"/>
      <c r="BGA6" s="131"/>
      <c r="BGB6" s="131"/>
      <c r="BGC6" s="131"/>
      <c r="BGD6" s="131"/>
      <c r="BGE6" s="131"/>
      <c r="BGF6" s="131"/>
      <c r="BGG6" s="131"/>
      <c r="BGH6" s="131"/>
      <c r="BGI6" s="131"/>
      <c r="BGJ6" s="131"/>
      <c r="BGK6" s="131"/>
      <c r="BGL6" s="131"/>
      <c r="BGM6" s="131"/>
      <c r="BGN6" s="131"/>
      <c r="BGO6" s="131"/>
      <c r="BGP6" s="131"/>
      <c r="BGQ6" s="131"/>
      <c r="BGR6" s="131"/>
      <c r="BGS6" s="131"/>
      <c r="BGT6" s="131"/>
      <c r="BGU6" s="131"/>
      <c r="BGV6" s="131"/>
      <c r="BGW6" s="131"/>
      <c r="BGX6" s="131"/>
      <c r="BGY6" s="131"/>
      <c r="BGZ6" s="131"/>
      <c r="BHA6" s="131"/>
      <c r="BHB6" s="131"/>
      <c r="BHC6" s="131"/>
      <c r="BHD6" s="131"/>
      <c r="BHE6" s="131"/>
      <c r="BHF6" s="131"/>
      <c r="BHG6" s="131"/>
      <c r="BHH6" s="131"/>
      <c r="BHI6" s="131"/>
      <c r="BHJ6" s="131"/>
      <c r="BHK6" s="131"/>
      <c r="BHL6" s="131"/>
      <c r="BHM6" s="131"/>
      <c r="BHN6" s="131"/>
      <c r="BHO6" s="131"/>
      <c r="BHP6" s="131"/>
      <c r="BHQ6" s="131"/>
      <c r="BHR6" s="131"/>
      <c r="BHS6" s="131"/>
      <c r="BHT6" s="131"/>
      <c r="BHU6" s="131"/>
      <c r="BHV6" s="131"/>
      <c r="BHW6" s="131"/>
      <c r="BHX6" s="131"/>
      <c r="BHY6" s="131"/>
      <c r="BHZ6" s="131"/>
      <c r="BIA6" s="131"/>
      <c r="BIB6" s="131"/>
      <c r="BIC6" s="131"/>
      <c r="BID6" s="131"/>
      <c r="BIE6" s="131"/>
      <c r="BIF6" s="131"/>
      <c r="BIG6" s="131"/>
      <c r="BIH6" s="131"/>
      <c r="BII6" s="131"/>
      <c r="BIJ6" s="131"/>
      <c r="BIK6" s="131"/>
      <c r="BIL6" s="131"/>
      <c r="BIM6" s="131"/>
      <c r="BIN6" s="131"/>
      <c r="BIO6" s="131"/>
      <c r="BIP6" s="131"/>
      <c r="BIQ6" s="131"/>
      <c r="BIR6" s="131"/>
      <c r="BIS6" s="131"/>
      <c r="BIT6" s="131"/>
      <c r="BIU6" s="131"/>
      <c r="BIV6" s="131"/>
      <c r="BIW6" s="131"/>
      <c r="BIX6" s="131"/>
      <c r="BIY6" s="131"/>
      <c r="BIZ6" s="131"/>
      <c r="BJA6" s="131"/>
      <c r="BJB6" s="131"/>
      <c r="BJC6" s="131"/>
      <c r="BJD6" s="131"/>
      <c r="BJE6" s="131"/>
      <c r="BJF6" s="131"/>
      <c r="BJG6" s="131"/>
      <c r="BJH6" s="131"/>
      <c r="BJI6" s="131"/>
      <c r="BJJ6" s="131"/>
      <c r="BJK6" s="131"/>
      <c r="BJL6" s="131"/>
      <c r="BJM6" s="131"/>
      <c r="BJN6" s="131"/>
      <c r="BJO6" s="131"/>
      <c r="BJP6" s="131"/>
      <c r="BJQ6" s="131"/>
      <c r="BJR6" s="131"/>
      <c r="BJS6" s="131"/>
      <c r="BJT6" s="131"/>
      <c r="BJU6" s="131"/>
      <c r="BJV6" s="131"/>
      <c r="BJW6" s="131"/>
      <c r="BJX6" s="131"/>
      <c r="BJY6" s="131"/>
      <c r="BJZ6" s="131"/>
      <c r="BKA6" s="131"/>
      <c r="BKB6" s="131"/>
      <c r="BKC6" s="131"/>
      <c r="BKD6" s="131"/>
      <c r="BKE6" s="131"/>
      <c r="BKF6" s="131"/>
      <c r="BKG6" s="131"/>
      <c r="BKH6" s="131"/>
      <c r="BKI6" s="131"/>
      <c r="BKJ6" s="131"/>
      <c r="BKK6" s="131"/>
      <c r="BKL6" s="131"/>
      <c r="BKM6" s="131"/>
      <c r="BKN6" s="131"/>
      <c r="BKO6" s="131"/>
      <c r="BKP6" s="131"/>
      <c r="BKQ6" s="131"/>
      <c r="BKR6" s="131"/>
      <c r="BKS6" s="131"/>
      <c r="BKT6" s="131"/>
      <c r="BKU6" s="131"/>
      <c r="BKV6" s="131"/>
      <c r="BKW6" s="131"/>
      <c r="BKX6" s="131"/>
      <c r="BKY6" s="131"/>
      <c r="BKZ6" s="131"/>
      <c r="BLA6" s="131"/>
      <c r="BLB6" s="131"/>
      <c r="BLC6" s="131"/>
      <c r="BLD6" s="131"/>
      <c r="BLE6" s="131"/>
      <c r="BLF6" s="131"/>
      <c r="BLG6" s="131"/>
      <c r="BLH6" s="131"/>
      <c r="BLI6" s="131"/>
      <c r="BLJ6" s="131"/>
      <c r="BLK6" s="131"/>
      <c r="BLL6" s="131"/>
      <c r="BLM6" s="131"/>
      <c r="BLN6" s="131"/>
      <c r="BLO6" s="131"/>
      <c r="BLP6" s="131"/>
      <c r="BLQ6" s="131"/>
      <c r="BLR6" s="131"/>
      <c r="BLS6" s="131"/>
      <c r="BLT6" s="131"/>
      <c r="BLU6" s="131"/>
      <c r="BLV6" s="131"/>
      <c r="BLW6" s="131"/>
      <c r="BLX6" s="131"/>
      <c r="BLY6" s="131"/>
      <c r="BLZ6" s="131"/>
      <c r="BMA6" s="131"/>
      <c r="BMB6" s="131"/>
      <c r="BMC6" s="131"/>
      <c r="BMD6" s="131"/>
      <c r="BME6" s="131"/>
      <c r="BMF6" s="131"/>
      <c r="BMG6" s="131"/>
      <c r="BMH6" s="131"/>
      <c r="BMI6" s="131"/>
      <c r="BMJ6" s="131"/>
      <c r="BMK6" s="131"/>
      <c r="BML6" s="131"/>
      <c r="BMM6" s="131"/>
      <c r="BMN6" s="131"/>
      <c r="BMO6" s="131"/>
      <c r="BMP6" s="131"/>
      <c r="BMQ6" s="131"/>
      <c r="BMR6" s="131"/>
      <c r="BMS6" s="131"/>
      <c r="BMT6" s="131"/>
      <c r="BMU6" s="131"/>
      <c r="BMV6" s="131"/>
      <c r="BMW6" s="131"/>
      <c r="BMX6" s="131"/>
      <c r="BMY6" s="131"/>
      <c r="BMZ6" s="131"/>
      <c r="BNA6" s="131"/>
      <c r="BNB6" s="131"/>
      <c r="BNC6" s="131"/>
      <c r="BND6" s="131"/>
      <c r="BNE6" s="131"/>
      <c r="BNF6" s="131"/>
      <c r="BNG6" s="131"/>
      <c r="BNH6" s="131"/>
      <c r="BNI6" s="131"/>
      <c r="BNJ6" s="131"/>
      <c r="BNK6" s="131"/>
      <c r="BNL6" s="131"/>
      <c r="BNM6" s="131"/>
      <c r="BNN6" s="131"/>
      <c r="BNO6" s="131"/>
      <c r="BNP6" s="131"/>
      <c r="BNQ6" s="131"/>
      <c r="BNR6" s="131"/>
      <c r="BNS6" s="131"/>
      <c r="BNT6" s="131"/>
      <c r="BNU6" s="131"/>
      <c r="BNV6" s="131"/>
      <c r="BNW6" s="131"/>
      <c r="BNX6" s="131"/>
      <c r="BNY6" s="131"/>
      <c r="BNZ6" s="131"/>
      <c r="BOA6" s="131"/>
      <c r="BOB6" s="131"/>
      <c r="BOC6" s="131"/>
      <c r="BOD6" s="131"/>
      <c r="BOE6" s="131"/>
      <c r="BOF6" s="131"/>
      <c r="BOG6" s="131"/>
      <c r="BOH6" s="131"/>
      <c r="BOI6" s="131"/>
      <c r="BOJ6" s="131"/>
      <c r="BOK6" s="131"/>
      <c r="BOL6" s="131"/>
      <c r="BOM6" s="131"/>
      <c r="BON6" s="131"/>
      <c r="BOO6" s="131"/>
      <c r="BOP6" s="131"/>
      <c r="BOQ6" s="131"/>
      <c r="BOR6" s="131"/>
      <c r="BOS6" s="131"/>
      <c r="BOT6" s="131"/>
      <c r="BOU6" s="131"/>
      <c r="BOV6" s="131"/>
      <c r="BOW6" s="131"/>
      <c r="BOX6" s="131"/>
      <c r="BOY6" s="131"/>
      <c r="BOZ6" s="131"/>
      <c r="BPA6" s="131"/>
      <c r="BPB6" s="131"/>
      <c r="BPC6" s="131"/>
      <c r="BPD6" s="131"/>
      <c r="BPE6" s="131"/>
      <c r="BPF6" s="131"/>
      <c r="BPG6" s="131"/>
      <c r="BPH6" s="131"/>
      <c r="BPI6" s="131"/>
      <c r="BPJ6" s="131"/>
      <c r="BPK6" s="131"/>
      <c r="BPL6" s="131"/>
      <c r="BPM6" s="131"/>
      <c r="BPN6" s="131"/>
      <c r="BPO6" s="131"/>
      <c r="BPP6" s="131"/>
      <c r="BPQ6" s="131"/>
      <c r="BPR6" s="131"/>
      <c r="BPS6" s="131"/>
      <c r="BPT6" s="131"/>
      <c r="BPU6" s="131"/>
      <c r="BPV6" s="131"/>
      <c r="BPW6" s="131"/>
      <c r="BPX6" s="131"/>
      <c r="BPY6" s="131"/>
      <c r="BPZ6" s="131"/>
      <c r="BQA6" s="131"/>
      <c r="BQB6" s="131"/>
      <c r="BQC6" s="131"/>
      <c r="BQD6" s="131"/>
      <c r="BQE6" s="131"/>
      <c r="BQF6" s="131"/>
      <c r="BQG6" s="131"/>
      <c r="BQH6" s="131"/>
      <c r="BQI6" s="131"/>
      <c r="BQJ6" s="131"/>
      <c r="BQK6" s="131"/>
      <c r="BQL6" s="131"/>
      <c r="BQM6" s="131"/>
      <c r="BQN6" s="131"/>
      <c r="BQO6" s="131"/>
      <c r="BQP6" s="131"/>
      <c r="BQQ6" s="131"/>
      <c r="BQR6" s="131"/>
      <c r="BQS6" s="131"/>
      <c r="BQT6" s="131"/>
      <c r="BQU6" s="131"/>
      <c r="BQV6" s="131"/>
      <c r="BQW6" s="131"/>
      <c r="BQX6" s="131"/>
      <c r="BQY6" s="131"/>
      <c r="BQZ6" s="131"/>
      <c r="BRA6" s="131"/>
      <c r="BRB6" s="131"/>
      <c r="BRC6" s="131"/>
      <c r="BRD6" s="131"/>
      <c r="BRE6" s="131"/>
      <c r="BRF6" s="131"/>
      <c r="BRG6" s="131"/>
      <c r="BRH6" s="131"/>
      <c r="BRI6" s="131"/>
      <c r="BRJ6" s="131"/>
      <c r="BRK6" s="131"/>
      <c r="BRL6" s="131"/>
      <c r="BRM6" s="131"/>
      <c r="BRN6" s="131"/>
      <c r="BRO6" s="131"/>
      <c r="BRP6" s="131"/>
      <c r="BRQ6" s="131"/>
      <c r="BRR6" s="131"/>
      <c r="BRS6" s="131"/>
      <c r="BRT6" s="131"/>
      <c r="BRU6" s="131"/>
      <c r="BRV6" s="131"/>
      <c r="BRW6" s="131"/>
      <c r="BRX6" s="131"/>
      <c r="BRY6" s="131"/>
      <c r="BRZ6" s="131"/>
      <c r="BSA6" s="131"/>
      <c r="BSB6" s="131"/>
      <c r="BSC6" s="131"/>
      <c r="BSD6" s="131"/>
      <c r="BSE6" s="131"/>
      <c r="BSF6" s="131"/>
      <c r="BSG6" s="131"/>
      <c r="BSH6" s="131"/>
      <c r="BSI6" s="131"/>
      <c r="BSJ6" s="131"/>
      <c r="BSK6" s="131"/>
      <c r="BSL6" s="131"/>
      <c r="BSM6" s="131"/>
      <c r="BSN6" s="131"/>
      <c r="BSO6" s="131"/>
      <c r="BSP6" s="131"/>
      <c r="BSQ6" s="131"/>
      <c r="BSR6" s="131"/>
      <c r="BSS6" s="131"/>
      <c r="BST6" s="131"/>
      <c r="BSU6" s="131"/>
      <c r="BSV6" s="131"/>
      <c r="BSW6" s="131"/>
      <c r="BSX6" s="131"/>
      <c r="BSY6" s="131"/>
      <c r="BSZ6" s="131"/>
      <c r="BTA6" s="131"/>
      <c r="BTB6" s="131"/>
      <c r="BTC6" s="131"/>
      <c r="BTD6" s="131"/>
      <c r="BTE6" s="131"/>
      <c r="BTF6" s="131"/>
      <c r="BTG6" s="131"/>
      <c r="BTH6" s="131"/>
      <c r="BTI6" s="131"/>
      <c r="BTJ6" s="131"/>
      <c r="BTK6" s="131"/>
      <c r="BTL6" s="131"/>
      <c r="BTM6" s="131"/>
      <c r="BTN6" s="131"/>
      <c r="BTO6" s="131"/>
      <c r="BTP6" s="131"/>
      <c r="BTQ6" s="131"/>
      <c r="BTR6" s="131"/>
      <c r="BTS6" s="131"/>
      <c r="BTT6" s="131"/>
      <c r="BTU6" s="131"/>
      <c r="BTV6" s="131"/>
      <c r="BTW6" s="131"/>
      <c r="BTX6" s="131"/>
      <c r="BTY6" s="131"/>
      <c r="BTZ6" s="131"/>
      <c r="BUA6" s="131"/>
      <c r="BUB6" s="131"/>
      <c r="BUC6" s="131"/>
      <c r="BUD6" s="131"/>
      <c r="BUE6" s="131"/>
      <c r="BUF6" s="131"/>
      <c r="BUG6" s="131"/>
      <c r="BUH6" s="131"/>
      <c r="BUI6" s="131"/>
      <c r="BUJ6" s="131"/>
      <c r="BUK6" s="131"/>
      <c r="BUL6" s="131"/>
      <c r="BUM6" s="131"/>
      <c r="BUN6" s="131"/>
      <c r="BUO6" s="131"/>
      <c r="BUP6" s="131"/>
      <c r="BUQ6" s="131"/>
      <c r="BUR6" s="131"/>
      <c r="BUS6" s="131"/>
      <c r="BUT6" s="131"/>
      <c r="BUU6" s="131"/>
      <c r="BUV6" s="131"/>
      <c r="BUW6" s="131"/>
      <c r="BUX6" s="131"/>
      <c r="BUY6" s="131"/>
      <c r="BUZ6" s="131"/>
      <c r="BVA6" s="131"/>
      <c r="BVB6" s="131"/>
      <c r="BVC6" s="131"/>
      <c r="BVD6" s="131"/>
      <c r="BVE6" s="131"/>
      <c r="BVF6" s="131"/>
      <c r="BVG6" s="131"/>
      <c r="BVH6" s="131"/>
      <c r="BVI6" s="131"/>
      <c r="BVJ6" s="131"/>
      <c r="BVK6" s="131"/>
      <c r="BVL6" s="131"/>
      <c r="BVM6" s="131"/>
      <c r="BVN6" s="131"/>
      <c r="BVO6" s="131"/>
      <c r="BVP6" s="131"/>
      <c r="BVQ6" s="131"/>
      <c r="BVR6" s="131"/>
      <c r="BVS6" s="131"/>
      <c r="BVT6" s="131"/>
      <c r="BVU6" s="131"/>
      <c r="BVV6" s="131"/>
      <c r="BVW6" s="131"/>
      <c r="BVX6" s="131"/>
      <c r="BVY6" s="131"/>
      <c r="BVZ6" s="131"/>
      <c r="BWA6" s="131"/>
      <c r="BWB6" s="131"/>
      <c r="BWC6" s="131"/>
      <c r="BWD6" s="131"/>
      <c r="BWE6" s="131"/>
      <c r="BWF6" s="131"/>
      <c r="BWG6" s="131"/>
      <c r="BWH6" s="131"/>
      <c r="BWI6" s="131"/>
      <c r="BWJ6" s="131"/>
      <c r="BWK6" s="131"/>
      <c r="BWL6" s="131"/>
      <c r="BWM6" s="131"/>
      <c r="BWN6" s="131"/>
      <c r="BWO6" s="131"/>
      <c r="BWP6" s="131"/>
      <c r="BWQ6" s="131"/>
      <c r="BWR6" s="131"/>
      <c r="BWS6" s="131"/>
      <c r="BWT6" s="131"/>
      <c r="BWU6" s="131"/>
      <c r="BWV6" s="131"/>
      <c r="BWW6" s="131"/>
      <c r="BWX6" s="131"/>
      <c r="BWY6" s="131"/>
      <c r="BWZ6" s="131"/>
      <c r="BXA6" s="131"/>
      <c r="BXB6" s="131"/>
      <c r="BXC6" s="131"/>
      <c r="BXD6" s="131"/>
      <c r="BXE6" s="131"/>
      <c r="BXF6" s="131"/>
      <c r="BXG6" s="131"/>
      <c r="BXH6" s="131"/>
      <c r="BXI6" s="131"/>
      <c r="BXJ6" s="131"/>
      <c r="BXK6" s="131"/>
      <c r="BXL6" s="131"/>
      <c r="BXM6" s="131"/>
      <c r="BXN6" s="131"/>
      <c r="BXO6" s="131"/>
      <c r="BXP6" s="131"/>
      <c r="BXQ6" s="131"/>
      <c r="BXR6" s="131"/>
      <c r="BXS6" s="131"/>
      <c r="BXT6" s="131"/>
      <c r="BXU6" s="131"/>
      <c r="BXV6" s="131"/>
      <c r="BXW6" s="131"/>
      <c r="BXX6" s="131"/>
      <c r="BXY6" s="131"/>
      <c r="BXZ6" s="131"/>
      <c r="BYA6" s="131"/>
      <c r="BYB6" s="131"/>
      <c r="BYC6" s="131"/>
      <c r="BYD6" s="131"/>
      <c r="BYE6" s="131"/>
      <c r="BYF6" s="131"/>
      <c r="BYG6" s="131"/>
      <c r="BYH6" s="131"/>
      <c r="BYI6" s="131"/>
      <c r="BYJ6" s="131"/>
      <c r="BYK6" s="131"/>
      <c r="BYL6" s="131"/>
      <c r="BYM6" s="131"/>
      <c r="BYN6" s="131"/>
      <c r="BYO6" s="131"/>
      <c r="BYP6" s="131"/>
      <c r="BYQ6" s="131"/>
      <c r="BYR6" s="131"/>
      <c r="BYS6" s="131"/>
      <c r="BYT6" s="131"/>
      <c r="BYU6" s="131"/>
      <c r="BYV6" s="131"/>
      <c r="BYW6" s="131"/>
      <c r="BYX6" s="131"/>
      <c r="BYY6" s="131"/>
      <c r="BYZ6" s="131"/>
      <c r="BZA6" s="131"/>
      <c r="BZB6" s="131"/>
      <c r="BZC6" s="131"/>
      <c r="BZD6" s="131"/>
      <c r="BZE6" s="131"/>
      <c r="BZF6" s="131"/>
      <c r="BZG6" s="131"/>
      <c r="BZH6" s="131"/>
      <c r="BZI6" s="131"/>
      <c r="BZJ6" s="131"/>
      <c r="BZK6" s="131"/>
      <c r="BZL6" s="131"/>
      <c r="BZM6" s="131"/>
      <c r="BZN6" s="131"/>
      <c r="BZO6" s="131"/>
      <c r="BZP6" s="131"/>
      <c r="BZQ6" s="131"/>
      <c r="BZR6" s="131"/>
      <c r="BZS6" s="131"/>
      <c r="BZT6" s="131"/>
      <c r="BZU6" s="131"/>
      <c r="BZV6" s="131"/>
      <c r="BZW6" s="131"/>
      <c r="BZX6" s="131"/>
      <c r="BZY6" s="131"/>
      <c r="BZZ6" s="131"/>
      <c r="CAA6" s="131"/>
      <c r="CAB6" s="131"/>
      <c r="CAC6" s="131"/>
      <c r="CAD6" s="131"/>
      <c r="CAE6" s="131"/>
      <c r="CAF6" s="131"/>
      <c r="CAG6" s="131"/>
      <c r="CAH6" s="131"/>
      <c r="CAI6" s="131"/>
      <c r="CAJ6" s="131"/>
      <c r="CAK6" s="131"/>
      <c r="CAL6" s="131"/>
      <c r="CAM6" s="131"/>
      <c r="CAN6" s="131"/>
      <c r="CAO6" s="131"/>
      <c r="CAP6" s="131"/>
      <c r="CAQ6" s="131"/>
      <c r="CAR6" s="131"/>
      <c r="CAS6" s="131"/>
      <c r="CAT6" s="131"/>
      <c r="CAU6" s="131"/>
      <c r="CAV6" s="131"/>
      <c r="CAW6" s="131"/>
      <c r="CAX6" s="131"/>
      <c r="CAY6" s="131"/>
      <c r="CAZ6" s="131"/>
      <c r="CBA6" s="131"/>
      <c r="CBB6" s="131"/>
      <c r="CBC6" s="131"/>
      <c r="CBD6" s="131"/>
      <c r="CBE6" s="131"/>
      <c r="CBF6" s="131"/>
      <c r="CBG6" s="131"/>
      <c r="CBH6" s="131"/>
      <c r="CBI6" s="131"/>
      <c r="CBJ6" s="131"/>
      <c r="CBK6" s="131"/>
      <c r="CBL6" s="131"/>
      <c r="CBM6" s="131"/>
      <c r="CBN6" s="131"/>
      <c r="CBO6" s="131"/>
      <c r="CBP6" s="131"/>
      <c r="CBQ6" s="131"/>
      <c r="CBR6" s="131"/>
      <c r="CBS6" s="131"/>
      <c r="CBT6" s="131"/>
      <c r="CBU6" s="131"/>
      <c r="CBV6" s="131"/>
      <c r="CBW6" s="131"/>
      <c r="CBX6" s="131"/>
      <c r="CBY6" s="131"/>
      <c r="CBZ6" s="131"/>
      <c r="CCA6" s="131"/>
      <c r="CCB6" s="131"/>
      <c r="CCC6" s="131"/>
      <c r="CCD6" s="131"/>
      <c r="CCE6" s="131"/>
      <c r="CCF6" s="131"/>
      <c r="CCG6" s="131"/>
      <c r="CCH6" s="131"/>
      <c r="CCI6" s="131"/>
      <c r="CCJ6" s="131"/>
      <c r="CCK6" s="131"/>
      <c r="CCL6" s="131"/>
      <c r="CCM6" s="131"/>
      <c r="CCN6" s="131"/>
      <c r="CCO6" s="131"/>
      <c r="CCP6" s="131"/>
      <c r="CCQ6" s="131"/>
      <c r="CCR6" s="131"/>
      <c r="CCS6" s="131"/>
      <c r="CCT6" s="131"/>
      <c r="CCU6" s="131"/>
      <c r="CCV6" s="131"/>
      <c r="CCW6" s="131"/>
      <c r="CCX6" s="131"/>
      <c r="CCY6" s="131"/>
      <c r="CCZ6" s="131"/>
      <c r="CDA6" s="131"/>
      <c r="CDB6" s="131"/>
      <c r="CDC6" s="131"/>
      <c r="CDD6" s="131"/>
      <c r="CDE6" s="131"/>
      <c r="CDF6" s="131"/>
      <c r="CDG6" s="131"/>
      <c r="CDH6" s="131"/>
      <c r="CDI6" s="131"/>
      <c r="CDJ6" s="131"/>
      <c r="CDK6" s="131"/>
      <c r="CDL6" s="131"/>
      <c r="CDM6" s="131"/>
      <c r="CDN6" s="131"/>
      <c r="CDO6" s="131"/>
      <c r="CDP6" s="131"/>
      <c r="CDQ6" s="131"/>
      <c r="CDR6" s="131"/>
      <c r="CDS6" s="131"/>
      <c r="CDT6" s="131"/>
      <c r="CDU6" s="131"/>
      <c r="CDV6" s="131"/>
      <c r="CDW6" s="131"/>
      <c r="CDX6" s="131"/>
      <c r="CDY6" s="131"/>
      <c r="CDZ6" s="131"/>
      <c r="CEA6" s="131"/>
      <c r="CEB6" s="131"/>
      <c r="CEC6" s="131"/>
      <c r="CED6" s="131"/>
      <c r="CEE6" s="131"/>
      <c r="CEF6" s="131"/>
      <c r="CEG6" s="131"/>
      <c r="CEH6" s="131"/>
      <c r="CEI6" s="131"/>
      <c r="CEJ6" s="131"/>
      <c r="CEK6" s="131"/>
      <c r="CEL6" s="131"/>
      <c r="CEM6" s="131"/>
      <c r="CEN6" s="131"/>
      <c r="CEO6" s="131"/>
      <c r="CEP6" s="131"/>
      <c r="CEQ6" s="131"/>
      <c r="CER6" s="131"/>
      <c r="CES6" s="131"/>
      <c r="CET6" s="131"/>
      <c r="CEU6" s="131"/>
      <c r="CEV6" s="131"/>
      <c r="CEW6" s="131"/>
      <c r="CEX6" s="131"/>
      <c r="CEY6" s="131"/>
      <c r="CEZ6" s="131"/>
      <c r="CFA6" s="131"/>
      <c r="CFB6" s="131"/>
      <c r="CFC6" s="131"/>
      <c r="CFD6" s="131"/>
      <c r="CFE6" s="131"/>
      <c r="CFF6" s="131"/>
      <c r="CFG6" s="131"/>
      <c r="CFH6" s="131"/>
      <c r="CFI6" s="131"/>
      <c r="CFJ6" s="131"/>
      <c r="CFK6" s="131"/>
      <c r="CFL6" s="131"/>
      <c r="CFM6" s="131"/>
      <c r="CFN6" s="131"/>
      <c r="CFO6" s="131"/>
      <c r="CFP6" s="131"/>
      <c r="CFQ6" s="131"/>
      <c r="CFR6" s="131"/>
      <c r="CFS6" s="131"/>
      <c r="CFT6" s="131"/>
      <c r="CFU6" s="131"/>
      <c r="CFV6" s="131"/>
      <c r="CFW6" s="131"/>
      <c r="CFX6" s="131"/>
      <c r="CFY6" s="131"/>
      <c r="CFZ6" s="131"/>
      <c r="CGA6" s="131"/>
      <c r="CGB6" s="131"/>
      <c r="CGC6" s="131"/>
      <c r="CGD6" s="131"/>
      <c r="CGE6" s="131"/>
      <c r="CGF6" s="131"/>
      <c r="CGG6" s="131"/>
      <c r="CGH6" s="131"/>
      <c r="CGI6" s="131"/>
      <c r="CGJ6" s="131"/>
      <c r="CGK6" s="131"/>
      <c r="CGL6" s="131"/>
      <c r="CGM6" s="131"/>
      <c r="CGN6" s="131"/>
      <c r="CGO6" s="131"/>
      <c r="CGP6" s="131"/>
      <c r="CGQ6" s="131"/>
      <c r="CGR6" s="131"/>
      <c r="CGS6" s="131"/>
      <c r="CGT6" s="131"/>
      <c r="CGU6" s="131"/>
      <c r="CGV6" s="131"/>
      <c r="CGW6" s="131"/>
      <c r="CGX6" s="131"/>
      <c r="CGY6" s="131"/>
      <c r="CGZ6" s="131"/>
      <c r="CHA6" s="131"/>
      <c r="CHB6" s="131"/>
      <c r="CHC6" s="131"/>
      <c r="CHD6" s="131"/>
      <c r="CHE6" s="131"/>
      <c r="CHF6" s="131"/>
      <c r="CHG6" s="131"/>
      <c r="CHH6" s="131"/>
      <c r="CHI6" s="131"/>
      <c r="CHJ6" s="131"/>
      <c r="CHK6" s="131"/>
      <c r="CHL6" s="131"/>
      <c r="CHM6" s="131"/>
      <c r="CHN6" s="131"/>
      <c r="CHO6" s="131"/>
      <c r="CHP6" s="131"/>
      <c r="CHQ6" s="131"/>
      <c r="CHR6" s="131"/>
      <c r="CHS6" s="131"/>
      <c r="CHT6" s="131"/>
      <c r="CHU6" s="131"/>
      <c r="CHV6" s="131"/>
      <c r="CHW6" s="131"/>
      <c r="CHX6" s="131"/>
      <c r="CHY6" s="131"/>
      <c r="CHZ6" s="131"/>
      <c r="CIA6" s="131"/>
      <c r="CIB6" s="131"/>
      <c r="CIC6" s="131"/>
      <c r="CID6" s="131"/>
      <c r="CIE6" s="131"/>
      <c r="CIF6" s="131"/>
      <c r="CIG6" s="131"/>
      <c r="CIH6" s="131"/>
      <c r="CII6" s="131"/>
      <c r="CIJ6" s="131"/>
      <c r="CIK6" s="131"/>
      <c r="CIL6" s="131"/>
      <c r="CIM6" s="131"/>
      <c r="CIN6" s="131"/>
      <c r="CIO6" s="131"/>
      <c r="CIP6" s="131"/>
      <c r="CIQ6" s="131"/>
      <c r="CIR6" s="131"/>
      <c r="CIS6" s="131"/>
      <c r="CIT6" s="131"/>
      <c r="CIU6" s="131"/>
      <c r="CIV6" s="131"/>
      <c r="CIW6" s="131"/>
      <c r="CIX6" s="131"/>
      <c r="CIY6" s="131"/>
      <c r="CIZ6" s="131"/>
      <c r="CJA6" s="131"/>
      <c r="CJB6" s="131"/>
      <c r="CJC6" s="131"/>
      <c r="CJD6" s="131"/>
      <c r="CJE6" s="131"/>
      <c r="CJF6" s="131"/>
      <c r="CJG6" s="131"/>
      <c r="CJH6" s="131"/>
      <c r="CJI6" s="131"/>
      <c r="CJJ6" s="131"/>
      <c r="CJK6" s="131"/>
      <c r="CJL6" s="131"/>
      <c r="CJM6" s="131"/>
      <c r="CJN6" s="131"/>
      <c r="CJO6" s="131"/>
      <c r="CJP6" s="131"/>
      <c r="CJQ6" s="131"/>
      <c r="CJR6" s="131"/>
      <c r="CJS6" s="131"/>
      <c r="CJT6" s="131"/>
      <c r="CJU6" s="131"/>
      <c r="CJV6" s="131"/>
      <c r="CJW6" s="131"/>
      <c r="CJX6" s="131"/>
      <c r="CJY6" s="131"/>
      <c r="CJZ6" s="131"/>
      <c r="CKA6" s="131"/>
      <c r="CKB6" s="131"/>
      <c r="CKC6" s="131"/>
      <c r="CKD6" s="131"/>
      <c r="CKE6" s="131"/>
      <c r="CKF6" s="131"/>
      <c r="CKG6" s="131"/>
      <c r="CKH6" s="131"/>
      <c r="CKI6" s="131"/>
      <c r="CKJ6" s="131"/>
      <c r="CKK6" s="131"/>
      <c r="CKL6" s="131"/>
      <c r="CKM6" s="131"/>
      <c r="CKN6" s="131"/>
      <c r="CKO6" s="131"/>
      <c r="CKP6" s="131"/>
      <c r="CKQ6" s="131"/>
      <c r="CKR6" s="131"/>
      <c r="CKS6" s="131"/>
      <c r="CKT6" s="131"/>
      <c r="CKU6" s="131"/>
      <c r="CKV6" s="131"/>
      <c r="CKW6" s="131"/>
      <c r="CKX6" s="131"/>
      <c r="CKY6" s="131"/>
      <c r="CKZ6" s="131"/>
      <c r="CLA6" s="131"/>
      <c r="CLB6" s="131"/>
      <c r="CLC6" s="131"/>
      <c r="CLD6" s="131"/>
      <c r="CLE6" s="131"/>
      <c r="CLF6" s="131"/>
      <c r="CLG6" s="131"/>
      <c r="CLH6" s="131"/>
      <c r="CLI6" s="131"/>
      <c r="CLJ6" s="131"/>
      <c r="CLK6" s="131"/>
      <c r="CLL6" s="131"/>
      <c r="CLM6" s="131"/>
      <c r="CLN6" s="131"/>
      <c r="CLO6" s="131"/>
      <c r="CLP6" s="131"/>
      <c r="CLQ6" s="131"/>
      <c r="CLR6" s="131"/>
      <c r="CLS6" s="131"/>
      <c r="CLT6" s="131"/>
      <c r="CLU6" s="131"/>
      <c r="CLV6" s="131"/>
      <c r="CLW6" s="131"/>
      <c r="CLX6" s="131"/>
      <c r="CLY6" s="131"/>
      <c r="CLZ6" s="131"/>
      <c r="CMA6" s="131"/>
      <c r="CMB6" s="131"/>
      <c r="CMC6" s="131"/>
      <c r="CMD6" s="131"/>
      <c r="CME6" s="131"/>
      <c r="CMF6" s="131"/>
      <c r="CMG6" s="131"/>
      <c r="CMH6" s="131"/>
      <c r="CMI6" s="131"/>
      <c r="CMJ6" s="131"/>
      <c r="CMK6" s="131"/>
      <c r="CML6" s="131"/>
      <c r="CMM6" s="131"/>
      <c r="CMN6" s="131"/>
      <c r="CMO6" s="131"/>
      <c r="CMP6" s="131"/>
      <c r="CMQ6" s="131"/>
      <c r="CMR6" s="131"/>
      <c r="CMS6" s="131"/>
      <c r="CMT6" s="131"/>
      <c r="CMU6" s="131"/>
      <c r="CMV6" s="131"/>
      <c r="CMW6" s="131"/>
      <c r="CMX6" s="131"/>
      <c r="CMY6" s="131"/>
      <c r="CMZ6" s="131"/>
      <c r="CNA6" s="131"/>
      <c r="CNB6" s="131"/>
      <c r="CNC6" s="131"/>
      <c r="CND6" s="131"/>
      <c r="CNE6" s="131"/>
      <c r="CNF6" s="131"/>
      <c r="CNG6" s="131"/>
      <c r="CNH6" s="131"/>
      <c r="CNI6" s="131"/>
      <c r="CNJ6" s="131"/>
      <c r="CNK6" s="131"/>
      <c r="CNL6" s="131"/>
      <c r="CNM6" s="131"/>
      <c r="CNN6" s="131"/>
      <c r="CNO6" s="131"/>
      <c r="CNP6" s="131"/>
      <c r="CNQ6" s="131"/>
      <c r="CNR6" s="131"/>
      <c r="CNS6" s="131"/>
      <c r="CNT6" s="131"/>
      <c r="CNU6" s="131"/>
      <c r="CNV6" s="131"/>
      <c r="CNW6" s="131"/>
      <c r="CNX6" s="131"/>
      <c r="CNY6" s="131"/>
      <c r="CNZ6" s="131"/>
      <c r="COA6" s="131"/>
      <c r="COB6" s="131"/>
      <c r="COC6" s="131"/>
      <c r="COD6" s="131"/>
      <c r="COE6" s="131"/>
      <c r="COF6" s="131"/>
      <c r="COG6" s="131"/>
      <c r="COH6" s="131"/>
      <c r="COI6" s="131"/>
      <c r="COJ6" s="131"/>
      <c r="COK6" s="131"/>
      <c r="COL6" s="131"/>
      <c r="COM6" s="131"/>
      <c r="CON6" s="131"/>
      <c r="COO6" s="131"/>
      <c r="COP6" s="131"/>
      <c r="COQ6" s="131"/>
      <c r="COR6" s="131"/>
      <c r="COS6" s="131"/>
      <c r="COT6" s="131"/>
      <c r="COU6" s="131"/>
      <c r="COV6" s="131"/>
      <c r="COW6" s="131"/>
      <c r="COX6" s="131"/>
      <c r="COY6" s="131"/>
      <c r="COZ6" s="131"/>
      <c r="CPA6" s="131"/>
      <c r="CPB6" s="131"/>
      <c r="CPC6" s="131"/>
      <c r="CPD6" s="131"/>
      <c r="CPE6" s="131"/>
      <c r="CPF6" s="131"/>
      <c r="CPG6" s="131"/>
      <c r="CPH6" s="131"/>
      <c r="CPI6" s="131"/>
      <c r="CPJ6" s="131"/>
      <c r="CPK6" s="131"/>
      <c r="CPL6" s="131"/>
      <c r="CPM6" s="131"/>
      <c r="CPN6" s="131"/>
      <c r="CPO6" s="131"/>
      <c r="CPP6" s="131"/>
      <c r="CPQ6" s="131"/>
      <c r="CPR6" s="131"/>
      <c r="CPS6" s="131"/>
      <c r="CPT6" s="131"/>
      <c r="CPU6" s="131"/>
      <c r="CPV6" s="131"/>
      <c r="CPW6" s="131"/>
      <c r="CPX6" s="131"/>
      <c r="CPY6" s="131"/>
      <c r="CPZ6" s="131"/>
      <c r="CQA6" s="131"/>
      <c r="CQB6" s="131"/>
      <c r="CQC6" s="131"/>
      <c r="CQD6" s="131"/>
      <c r="CQE6" s="131"/>
      <c r="CQF6" s="131"/>
      <c r="CQG6" s="131"/>
      <c r="CQH6" s="131"/>
      <c r="CQI6" s="131"/>
      <c r="CQJ6" s="131"/>
      <c r="CQK6" s="131"/>
      <c r="CQL6" s="131"/>
      <c r="CQM6" s="131"/>
      <c r="CQN6" s="131"/>
      <c r="CQO6" s="131"/>
      <c r="CQP6" s="131"/>
      <c r="CQQ6" s="131"/>
      <c r="CQR6" s="131"/>
      <c r="CQS6" s="131"/>
      <c r="CQT6" s="131"/>
      <c r="CQU6" s="131"/>
      <c r="CQV6" s="131"/>
      <c r="CQW6" s="131"/>
      <c r="CQX6" s="131"/>
      <c r="CQY6" s="131"/>
      <c r="CQZ6" s="131"/>
      <c r="CRA6" s="131"/>
      <c r="CRB6" s="131"/>
      <c r="CRC6" s="131"/>
      <c r="CRD6" s="131"/>
      <c r="CRE6" s="131"/>
      <c r="CRF6" s="131"/>
      <c r="CRG6" s="131"/>
      <c r="CRH6" s="131"/>
      <c r="CRI6" s="131"/>
      <c r="CRJ6" s="131"/>
      <c r="CRK6" s="131"/>
      <c r="CRL6" s="131"/>
      <c r="CRM6" s="131"/>
      <c r="CRN6" s="131"/>
      <c r="CRO6" s="131"/>
      <c r="CRP6" s="131"/>
      <c r="CRQ6" s="131"/>
      <c r="CRR6" s="131"/>
      <c r="CRS6" s="131"/>
      <c r="CRT6" s="131"/>
      <c r="CRU6" s="131"/>
      <c r="CRV6" s="131"/>
      <c r="CRW6" s="131"/>
      <c r="CRX6" s="131"/>
      <c r="CRY6" s="131"/>
      <c r="CRZ6" s="131"/>
      <c r="CSA6" s="131"/>
      <c r="CSB6" s="131"/>
      <c r="CSC6" s="131"/>
      <c r="CSD6" s="131"/>
      <c r="CSE6" s="131"/>
      <c r="CSF6" s="131"/>
      <c r="CSG6" s="131"/>
      <c r="CSH6" s="131"/>
      <c r="CSI6" s="131"/>
      <c r="CSJ6" s="131"/>
      <c r="CSK6" s="131"/>
      <c r="CSL6" s="131"/>
      <c r="CSM6" s="131"/>
      <c r="CSN6" s="131"/>
      <c r="CSO6" s="131"/>
      <c r="CSP6" s="131"/>
      <c r="CSQ6" s="131"/>
      <c r="CSR6" s="131"/>
      <c r="CSS6" s="131"/>
      <c r="CST6" s="131"/>
      <c r="CSU6" s="131"/>
      <c r="CSV6" s="131"/>
      <c r="CSW6" s="131"/>
      <c r="CSX6" s="131"/>
      <c r="CSY6" s="131"/>
      <c r="CSZ6" s="131"/>
      <c r="CTA6" s="131"/>
      <c r="CTB6" s="131"/>
      <c r="CTC6" s="131"/>
      <c r="CTD6" s="131"/>
      <c r="CTE6" s="131"/>
      <c r="CTF6" s="131"/>
      <c r="CTG6" s="131"/>
      <c r="CTH6" s="131"/>
      <c r="CTI6" s="131"/>
      <c r="CTJ6" s="131"/>
      <c r="CTK6" s="131"/>
      <c r="CTL6" s="131"/>
      <c r="CTM6" s="131"/>
      <c r="CTN6" s="131"/>
      <c r="CTO6" s="131"/>
      <c r="CTP6" s="131"/>
      <c r="CTQ6" s="131"/>
      <c r="CTR6" s="131"/>
      <c r="CTS6" s="131"/>
      <c r="CTT6" s="131"/>
      <c r="CTU6" s="131"/>
      <c r="CTV6" s="131"/>
      <c r="CTW6" s="131"/>
      <c r="CTX6" s="131"/>
      <c r="CTY6" s="131"/>
      <c r="CTZ6" s="131"/>
      <c r="CUA6" s="131"/>
      <c r="CUB6" s="131"/>
      <c r="CUC6" s="131"/>
      <c r="CUD6" s="131"/>
      <c r="CUE6" s="131"/>
      <c r="CUF6" s="131"/>
      <c r="CUG6" s="131"/>
      <c r="CUH6" s="131"/>
      <c r="CUI6" s="131"/>
      <c r="CUJ6" s="131"/>
      <c r="CUK6" s="131"/>
      <c r="CUL6" s="131"/>
      <c r="CUM6" s="131"/>
      <c r="CUN6" s="131"/>
      <c r="CUO6" s="131"/>
      <c r="CUP6" s="131"/>
      <c r="CUQ6" s="131"/>
      <c r="CUR6" s="131"/>
      <c r="CUS6" s="131"/>
      <c r="CUT6" s="131"/>
      <c r="CUU6" s="131"/>
      <c r="CUV6" s="131"/>
      <c r="CUW6" s="131"/>
      <c r="CUX6" s="131"/>
      <c r="CUY6" s="131"/>
      <c r="CUZ6" s="131"/>
      <c r="CVA6" s="131"/>
      <c r="CVB6" s="131"/>
      <c r="CVC6" s="131"/>
      <c r="CVD6" s="131"/>
      <c r="CVE6" s="131"/>
      <c r="CVF6" s="131"/>
      <c r="CVG6" s="131"/>
      <c r="CVH6" s="131"/>
      <c r="CVI6" s="131"/>
      <c r="CVJ6" s="131"/>
      <c r="CVK6" s="131"/>
      <c r="CVL6" s="131"/>
      <c r="CVM6" s="131"/>
      <c r="CVN6" s="131"/>
      <c r="CVO6" s="131"/>
      <c r="CVP6" s="131"/>
      <c r="CVQ6" s="131"/>
      <c r="CVR6" s="131"/>
      <c r="CVS6" s="131"/>
      <c r="CVT6" s="131"/>
      <c r="CVU6" s="131"/>
      <c r="CVV6" s="131"/>
      <c r="CVW6" s="131"/>
      <c r="CVX6" s="131"/>
      <c r="CVY6" s="131"/>
      <c r="CVZ6" s="131"/>
      <c r="CWA6" s="131"/>
      <c r="CWB6" s="131"/>
      <c r="CWC6" s="131"/>
      <c r="CWD6" s="131"/>
      <c r="CWE6" s="131"/>
      <c r="CWF6" s="131"/>
      <c r="CWG6" s="131"/>
      <c r="CWH6" s="131"/>
      <c r="CWI6" s="131"/>
      <c r="CWJ6" s="131"/>
      <c r="CWK6" s="131"/>
      <c r="CWL6" s="131"/>
      <c r="CWM6" s="131"/>
      <c r="CWN6" s="131"/>
      <c r="CWO6" s="131"/>
      <c r="CWP6" s="131"/>
      <c r="CWQ6" s="131"/>
      <c r="CWR6" s="131"/>
      <c r="CWS6" s="131"/>
      <c r="CWT6" s="131"/>
      <c r="CWU6" s="131"/>
      <c r="CWV6" s="131"/>
      <c r="CWW6" s="131"/>
      <c r="CWX6" s="131"/>
      <c r="CWY6" s="131"/>
      <c r="CWZ6" s="131"/>
      <c r="CXA6" s="131"/>
      <c r="CXB6" s="131"/>
      <c r="CXC6" s="131"/>
      <c r="CXD6" s="131"/>
      <c r="CXE6" s="131"/>
      <c r="CXF6" s="131"/>
      <c r="CXG6" s="131"/>
      <c r="CXH6" s="131"/>
      <c r="CXI6" s="131"/>
      <c r="CXJ6" s="131"/>
      <c r="CXK6" s="131"/>
      <c r="CXL6" s="131"/>
      <c r="CXM6" s="131"/>
      <c r="CXN6" s="131"/>
      <c r="CXO6" s="131"/>
      <c r="CXP6" s="131"/>
      <c r="CXQ6" s="131"/>
      <c r="CXR6" s="131"/>
      <c r="CXS6" s="131"/>
      <c r="CXT6" s="131"/>
      <c r="CXU6" s="131"/>
      <c r="CXV6" s="131"/>
      <c r="CXW6" s="131"/>
      <c r="CXX6" s="131"/>
      <c r="CXY6" s="131"/>
      <c r="CXZ6" s="131"/>
      <c r="CYA6" s="131"/>
      <c r="CYB6" s="131"/>
      <c r="CYC6" s="131"/>
      <c r="CYD6" s="131"/>
      <c r="CYE6" s="131"/>
      <c r="CYF6" s="131"/>
      <c r="CYG6" s="131"/>
      <c r="CYH6" s="131"/>
      <c r="CYI6" s="131"/>
      <c r="CYJ6" s="131"/>
      <c r="CYK6" s="131"/>
      <c r="CYL6" s="131"/>
      <c r="CYM6" s="131"/>
      <c r="CYN6" s="131"/>
      <c r="CYO6" s="131"/>
      <c r="CYP6" s="131"/>
      <c r="CYQ6" s="131"/>
      <c r="CYR6" s="131"/>
      <c r="CYS6" s="131"/>
      <c r="CYT6" s="131"/>
      <c r="CYU6" s="131"/>
      <c r="CYV6" s="131"/>
      <c r="CYW6" s="131"/>
      <c r="CYX6" s="131"/>
      <c r="CYY6" s="131"/>
      <c r="CYZ6" s="131"/>
      <c r="CZA6" s="131"/>
      <c r="CZB6" s="131"/>
      <c r="CZC6" s="131"/>
      <c r="CZD6" s="131"/>
      <c r="CZE6" s="131"/>
      <c r="CZF6" s="131"/>
      <c r="CZG6" s="131"/>
      <c r="CZH6" s="131"/>
      <c r="CZI6" s="131"/>
      <c r="CZJ6" s="131"/>
      <c r="CZK6" s="131"/>
      <c r="CZL6" s="131"/>
      <c r="CZM6" s="131"/>
      <c r="CZN6" s="131"/>
      <c r="CZO6" s="131"/>
      <c r="CZP6" s="131"/>
      <c r="CZQ6" s="131"/>
      <c r="CZR6" s="131"/>
      <c r="CZS6" s="131"/>
      <c r="CZT6" s="131"/>
      <c r="CZU6" s="131"/>
      <c r="CZV6" s="131"/>
      <c r="CZW6" s="131"/>
      <c r="CZX6" s="131"/>
      <c r="CZY6" s="131"/>
      <c r="CZZ6" s="131"/>
      <c r="DAA6" s="131"/>
      <c r="DAB6" s="131"/>
      <c r="DAC6" s="131"/>
      <c r="DAD6" s="131"/>
      <c r="DAE6" s="131"/>
      <c r="DAF6" s="131"/>
      <c r="DAG6" s="131"/>
      <c r="DAH6" s="131"/>
      <c r="DAI6" s="131"/>
      <c r="DAJ6" s="131"/>
      <c r="DAK6" s="131"/>
      <c r="DAL6" s="131"/>
      <c r="DAM6" s="131"/>
      <c r="DAN6" s="131"/>
      <c r="DAO6" s="131"/>
      <c r="DAP6" s="131"/>
      <c r="DAQ6" s="131"/>
      <c r="DAR6" s="131"/>
      <c r="DAS6" s="131"/>
      <c r="DAT6" s="131"/>
      <c r="DAU6" s="131"/>
      <c r="DAV6" s="131"/>
      <c r="DAW6" s="131"/>
      <c r="DAX6" s="131"/>
      <c r="DAY6" s="131"/>
      <c r="DAZ6" s="131"/>
      <c r="DBA6" s="131"/>
      <c r="DBB6" s="131"/>
      <c r="DBC6" s="131"/>
      <c r="DBD6" s="131"/>
      <c r="DBE6" s="131"/>
      <c r="DBF6" s="131"/>
      <c r="DBG6" s="131"/>
      <c r="DBH6" s="131"/>
      <c r="DBI6" s="131"/>
      <c r="DBJ6" s="131"/>
      <c r="DBK6" s="131"/>
      <c r="DBL6" s="131"/>
      <c r="DBM6" s="131"/>
      <c r="DBN6" s="131"/>
      <c r="DBO6" s="131"/>
      <c r="DBP6" s="131"/>
      <c r="DBQ6" s="131"/>
      <c r="DBR6" s="131"/>
      <c r="DBS6" s="131"/>
      <c r="DBT6" s="131"/>
      <c r="DBU6" s="131"/>
      <c r="DBV6" s="131"/>
      <c r="DBW6" s="131"/>
      <c r="DBX6" s="131"/>
      <c r="DBY6" s="131"/>
      <c r="DBZ6" s="131"/>
      <c r="DCA6" s="131"/>
      <c r="DCB6" s="131"/>
      <c r="DCC6" s="131"/>
      <c r="DCD6" s="131"/>
      <c r="DCE6" s="131"/>
      <c r="DCF6" s="131"/>
      <c r="DCG6" s="131"/>
      <c r="DCH6" s="131"/>
      <c r="DCI6" s="131"/>
      <c r="DCJ6" s="131"/>
      <c r="DCK6" s="131"/>
      <c r="DCL6" s="131"/>
      <c r="DCM6" s="131"/>
      <c r="DCN6" s="131"/>
      <c r="DCO6" s="131"/>
      <c r="DCP6" s="131"/>
      <c r="DCQ6" s="131"/>
      <c r="DCR6" s="131"/>
      <c r="DCS6" s="131"/>
      <c r="DCT6" s="131"/>
      <c r="DCU6" s="131"/>
      <c r="DCV6" s="131"/>
      <c r="DCW6" s="131"/>
      <c r="DCX6" s="131"/>
      <c r="DCY6" s="131"/>
      <c r="DCZ6" s="131"/>
      <c r="DDA6" s="131"/>
      <c r="DDB6" s="131"/>
      <c r="DDC6" s="131"/>
      <c r="DDD6" s="131"/>
      <c r="DDE6" s="131"/>
      <c r="DDF6" s="131"/>
      <c r="DDG6" s="131"/>
      <c r="DDH6" s="131"/>
      <c r="DDI6" s="131"/>
      <c r="DDJ6" s="131"/>
      <c r="DDK6" s="131"/>
      <c r="DDL6" s="131"/>
      <c r="DDM6" s="131"/>
      <c r="DDN6" s="131"/>
      <c r="DDO6" s="131"/>
      <c r="DDP6" s="131"/>
      <c r="DDQ6" s="131"/>
      <c r="DDR6" s="131"/>
      <c r="DDS6" s="131"/>
      <c r="DDT6" s="131"/>
      <c r="DDU6" s="131"/>
      <c r="DDV6" s="131"/>
      <c r="DDW6" s="131"/>
      <c r="DDX6" s="131"/>
      <c r="DDY6" s="131"/>
      <c r="DDZ6" s="131"/>
      <c r="DEA6" s="131"/>
      <c r="DEB6" s="131"/>
      <c r="DEC6" s="131"/>
      <c r="DED6" s="131"/>
      <c r="DEE6" s="131"/>
      <c r="DEF6" s="131"/>
      <c r="DEG6" s="131"/>
      <c r="DEH6" s="131"/>
      <c r="DEI6" s="131"/>
      <c r="DEJ6" s="131"/>
      <c r="DEK6" s="131"/>
      <c r="DEL6" s="131"/>
      <c r="DEM6" s="131"/>
      <c r="DEN6" s="131"/>
      <c r="DEO6" s="131"/>
      <c r="DEP6" s="131"/>
      <c r="DEQ6" s="131"/>
      <c r="DER6" s="131"/>
      <c r="DES6" s="131"/>
      <c r="DET6" s="131"/>
      <c r="DEU6" s="131"/>
      <c r="DEV6" s="131"/>
      <c r="DEW6" s="131"/>
      <c r="DEX6" s="131"/>
      <c r="DEY6" s="131"/>
      <c r="DEZ6" s="131"/>
      <c r="DFA6" s="131"/>
      <c r="DFB6" s="131"/>
      <c r="DFC6" s="131"/>
      <c r="DFD6" s="131"/>
      <c r="DFE6" s="131"/>
      <c r="DFF6" s="131"/>
      <c r="DFG6" s="131"/>
      <c r="DFH6" s="131"/>
      <c r="DFI6" s="131"/>
      <c r="DFJ6" s="131"/>
      <c r="DFK6" s="131"/>
      <c r="DFL6" s="131"/>
      <c r="DFM6" s="131"/>
      <c r="DFN6" s="131"/>
      <c r="DFO6" s="131"/>
      <c r="DFP6" s="131"/>
      <c r="DFQ6" s="131"/>
      <c r="DFR6" s="131"/>
      <c r="DFS6" s="131"/>
      <c r="DFT6" s="131"/>
      <c r="DFU6" s="131"/>
      <c r="DFV6" s="131"/>
      <c r="DFW6" s="131"/>
      <c r="DFX6" s="131"/>
      <c r="DFY6" s="131"/>
      <c r="DFZ6" s="131"/>
      <c r="DGA6" s="131"/>
      <c r="DGB6" s="131"/>
      <c r="DGC6" s="131"/>
      <c r="DGD6" s="131"/>
      <c r="DGE6" s="131"/>
      <c r="DGF6" s="131"/>
      <c r="DGG6" s="131"/>
      <c r="DGH6" s="131"/>
      <c r="DGI6" s="131"/>
      <c r="DGJ6" s="131"/>
      <c r="DGK6" s="131"/>
      <c r="DGL6" s="131"/>
      <c r="DGM6" s="131"/>
      <c r="DGN6" s="131"/>
      <c r="DGO6" s="131"/>
      <c r="DGP6" s="131"/>
      <c r="DGQ6" s="131"/>
      <c r="DGR6" s="131"/>
      <c r="DGS6" s="131"/>
      <c r="DGT6" s="131"/>
      <c r="DGU6" s="131"/>
      <c r="DGV6" s="131"/>
      <c r="DGW6" s="131"/>
      <c r="DGX6" s="131"/>
      <c r="DGY6" s="131"/>
      <c r="DGZ6" s="131"/>
      <c r="DHA6" s="131"/>
      <c r="DHB6" s="131"/>
      <c r="DHC6" s="131"/>
      <c r="DHD6" s="131"/>
      <c r="DHE6" s="131"/>
      <c r="DHF6" s="131"/>
      <c r="DHG6" s="131"/>
      <c r="DHH6" s="131"/>
      <c r="DHI6" s="131"/>
      <c r="DHJ6" s="131"/>
      <c r="DHK6" s="131"/>
      <c r="DHL6" s="131"/>
      <c r="DHM6" s="131"/>
      <c r="DHN6" s="131"/>
      <c r="DHO6" s="131"/>
      <c r="DHP6" s="131"/>
      <c r="DHQ6" s="131"/>
      <c r="DHR6" s="131"/>
      <c r="DHS6" s="131"/>
      <c r="DHT6" s="131"/>
      <c r="DHU6" s="131"/>
      <c r="DHV6" s="131"/>
      <c r="DHW6" s="131"/>
      <c r="DHX6" s="131"/>
      <c r="DHY6" s="131"/>
      <c r="DHZ6" s="131"/>
      <c r="DIA6" s="131"/>
      <c r="DIB6" s="131"/>
      <c r="DIC6" s="131"/>
      <c r="DID6" s="131"/>
      <c r="DIE6" s="131"/>
      <c r="DIF6" s="131"/>
      <c r="DIG6" s="131"/>
      <c r="DIH6" s="131"/>
      <c r="DII6" s="131"/>
      <c r="DIJ6" s="131"/>
      <c r="DIK6" s="131"/>
      <c r="DIL6" s="131"/>
      <c r="DIM6" s="131"/>
      <c r="DIN6" s="131"/>
      <c r="DIO6" s="131"/>
      <c r="DIP6" s="131"/>
      <c r="DIQ6" s="131"/>
      <c r="DIR6" s="131"/>
      <c r="DIS6" s="131"/>
      <c r="DIT6" s="131"/>
      <c r="DIU6" s="131"/>
      <c r="DIV6" s="131"/>
      <c r="DIW6" s="131"/>
      <c r="DIX6" s="131"/>
      <c r="DIY6" s="131"/>
      <c r="DIZ6" s="131"/>
      <c r="DJA6" s="131"/>
      <c r="DJB6" s="131"/>
      <c r="DJC6" s="131"/>
      <c r="DJD6" s="131"/>
      <c r="DJE6" s="131"/>
      <c r="DJF6" s="131"/>
      <c r="DJG6" s="131"/>
      <c r="DJH6" s="131"/>
      <c r="DJI6" s="131"/>
      <c r="DJJ6" s="131"/>
      <c r="DJK6" s="131"/>
      <c r="DJL6" s="131"/>
      <c r="DJM6" s="131"/>
      <c r="DJN6" s="131"/>
      <c r="DJO6" s="131"/>
      <c r="DJP6" s="131"/>
      <c r="DJQ6" s="131"/>
      <c r="DJR6" s="131"/>
      <c r="DJS6" s="131"/>
      <c r="DJT6" s="131"/>
      <c r="DJU6" s="131"/>
      <c r="DJV6" s="131"/>
      <c r="DJW6" s="131"/>
      <c r="DJX6" s="131"/>
      <c r="DJY6" s="131"/>
      <c r="DJZ6" s="131"/>
      <c r="DKA6" s="131"/>
      <c r="DKB6" s="131"/>
      <c r="DKC6" s="131"/>
      <c r="DKD6" s="131"/>
      <c r="DKE6" s="131"/>
      <c r="DKF6" s="131"/>
      <c r="DKG6" s="131"/>
      <c r="DKH6" s="131"/>
      <c r="DKI6" s="131"/>
      <c r="DKJ6" s="131"/>
      <c r="DKK6" s="131"/>
      <c r="DKL6" s="131"/>
      <c r="DKM6" s="131"/>
      <c r="DKN6" s="131"/>
      <c r="DKO6" s="131"/>
      <c r="DKP6" s="131"/>
      <c r="DKQ6" s="131"/>
      <c r="DKR6" s="131"/>
      <c r="DKS6" s="131"/>
      <c r="DKT6" s="131"/>
      <c r="DKU6" s="131"/>
      <c r="DKV6" s="131"/>
      <c r="DKW6" s="131"/>
      <c r="DKX6" s="131"/>
      <c r="DKY6" s="131"/>
      <c r="DKZ6" s="131"/>
      <c r="DLA6" s="131"/>
      <c r="DLB6" s="131"/>
      <c r="DLC6" s="131"/>
      <c r="DLD6" s="131"/>
      <c r="DLE6" s="131"/>
      <c r="DLF6" s="131"/>
      <c r="DLG6" s="131"/>
      <c r="DLH6" s="131"/>
      <c r="DLI6" s="131"/>
      <c r="DLJ6" s="131"/>
      <c r="DLK6" s="131"/>
      <c r="DLL6" s="131"/>
      <c r="DLM6" s="131"/>
      <c r="DLN6" s="131"/>
      <c r="DLO6" s="131"/>
      <c r="DLP6" s="131"/>
      <c r="DLQ6" s="131"/>
      <c r="DLR6" s="131"/>
      <c r="DLS6" s="131"/>
      <c r="DLT6" s="131"/>
      <c r="DLU6" s="131"/>
      <c r="DLV6" s="131"/>
      <c r="DLW6" s="131"/>
      <c r="DLX6" s="131"/>
      <c r="DLY6" s="131"/>
      <c r="DLZ6" s="131"/>
      <c r="DMA6" s="131"/>
      <c r="DMB6" s="131"/>
      <c r="DMC6" s="131"/>
      <c r="DMD6" s="131"/>
      <c r="DME6" s="131"/>
      <c r="DMF6" s="131"/>
      <c r="DMG6" s="131"/>
      <c r="DMH6" s="131"/>
      <c r="DMI6" s="131"/>
      <c r="DMJ6" s="131"/>
      <c r="DMK6" s="131"/>
      <c r="DML6" s="131"/>
      <c r="DMM6" s="131"/>
      <c r="DMN6" s="131"/>
      <c r="DMO6" s="131"/>
      <c r="DMP6" s="131"/>
      <c r="DMQ6" s="131"/>
      <c r="DMR6" s="131"/>
      <c r="DMS6" s="131"/>
      <c r="DMT6" s="131"/>
      <c r="DMU6" s="131"/>
      <c r="DMV6" s="131"/>
      <c r="DMW6" s="131"/>
      <c r="DMX6" s="131"/>
      <c r="DMY6" s="131"/>
      <c r="DMZ6" s="131"/>
      <c r="DNA6" s="131"/>
      <c r="DNB6" s="131"/>
      <c r="DNC6" s="131"/>
      <c r="DND6" s="131"/>
      <c r="DNE6" s="131"/>
      <c r="DNF6" s="131"/>
      <c r="DNG6" s="131"/>
      <c r="DNH6" s="131"/>
      <c r="DNI6" s="131"/>
      <c r="DNJ6" s="131"/>
      <c r="DNK6" s="131"/>
      <c r="DNL6" s="131"/>
      <c r="DNM6" s="131"/>
      <c r="DNN6" s="131"/>
      <c r="DNO6" s="131"/>
      <c r="DNP6" s="131"/>
      <c r="DNQ6" s="131"/>
      <c r="DNR6" s="131"/>
      <c r="DNS6" s="131"/>
      <c r="DNT6" s="131"/>
      <c r="DNU6" s="131"/>
      <c r="DNV6" s="131"/>
      <c r="DNW6" s="131"/>
      <c r="DNX6" s="131"/>
      <c r="DNY6" s="131"/>
      <c r="DNZ6" s="131"/>
      <c r="DOA6" s="131"/>
      <c r="DOB6" s="131"/>
      <c r="DOC6" s="131"/>
      <c r="DOD6" s="131"/>
      <c r="DOE6" s="131"/>
      <c r="DOF6" s="131"/>
      <c r="DOG6" s="131"/>
      <c r="DOH6" s="131"/>
      <c r="DOI6" s="131"/>
      <c r="DOJ6" s="131"/>
      <c r="DOK6" s="131"/>
      <c r="DOL6" s="131"/>
      <c r="DOM6" s="131"/>
      <c r="DON6" s="131"/>
      <c r="DOO6" s="131"/>
      <c r="DOP6" s="131"/>
      <c r="DOQ6" s="131"/>
      <c r="DOR6" s="131"/>
      <c r="DOS6" s="131"/>
      <c r="DOT6" s="131"/>
      <c r="DOU6" s="131"/>
      <c r="DOV6" s="131"/>
      <c r="DOW6" s="131"/>
      <c r="DOX6" s="131"/>
      <c r="DOY6" s="131"/>
      <c r="DOZ6" s="131"/>
      <c r="DPA6" s="131"/>
      <c r="DPB6" s="131"/>
      <c r="DPC6" s="131"/>
      <c r="DPD6" s="131"/>
      <c r="DPE6" s="131"/>
      <c r="DPF6" s="131"/>
      <c r="DPG6" s="131"/>
      <c r="DPH6" s="131"/>
      <c r="DPI6" s="131"/>
      <c r="DPJ6" s="131"/>
      <c r="DPK6" s="131"/>
      <c r="DPL6" s="131"/>
      <c r="DPM6" s="131"/>
      <c r="DPN6" s="131"/>
      <c r="DPO6" s="131"/>
      <c r="DPP6" s="131"/>
      <c r="DPQ6" s="131"/>
      <c r="DPR6" s="131"/>
      <c r="DPS6" s="131"/>
      <c r="DPT6" s="131"/>
      <c r="DPU6" s="131"/>
      <c r="DPV6" s="131"/>
      <c r="DPW6" s="131"/>
      <c r="DPX6" s="131"/>
      <c r="DPY6" s="131"/>
      <c r="DPZ6" s="131"/>
      <c r="DQA6" s="131"/>
      <c r="DQB6" s="131"/>
      <c r="DQC6" s="131"/>
      <c r="DQD6" s="131"/>
      <c r="DQE6" s="131"/>
      <c r="DQF6" s="131"/>
      <c r="DQG6" s="131"/>
      <c r="DQH6" s="131"/>
      <c r="DQI6" s="131"/>
      <c r="DQJ6" s="131"/>
      <c r="DQK6" s="131"/>
      <c r="DQL6" s="131"/>
      <c r="DQM6" s="131"/>
      <c r="DQN6" s="131"/>
      <c r="DQO6" s="131"/>
      <c r="DQP6" s="131"/>
      <c r="DQQ6" s="131"/>
      <c r="DQR6" s="131"/>
      <c r="DQS6" s="131"/>
      <c r="DQT6" s="131"/>
      <c r="DQU6" s="131"/>
      <c r="DQV6" s="131"/>
      <c r="DQW6" s="131"/>
      <c r="DQX6" s="131"/>
      <c r="DQY6" s="131"/>
      <c r="DQZ6" s="131"/>
      <c r="DRA6" s="131"/>
      <c r="DRB6" s="131"/>
      <c r="DRC6" s="131"/>
      <c r="DRD6" s="131"/>
      <c r="DRE6" s="131"/>
      <c r="DRF6" s="131"/>
      <c r="DRG6" s="131"/>
      <c r="DRH6" s="131"/>
      <c r="DRI6" s="131"/>
      <c r="DRJ6" s="131"/>
      <c r="DRK6" s="131"/>
      <c r="DRL6" s="131"/>
      <c r="DRM6" s="131"/>
      <c r="DRN6" s="131"/>
      <c r="DRO6" s="131"/>
      <c r="DRP6" s="131"/>
      <c r="DRQ6" s="131"/>
      <c r="DRR6" s="131"/>
      <c r="DRS6" s="131"/>
      <c r="DRT6" s="131"/>
      <c r="DRU6" s="131"/>
      <c r="DRV6" s="131"/>
      <c r="DRW6" s="131"/>
      <c r="DRX6" s="131"/>
      <c r="DRY6" s="131"/>
      <c r="DRZ6" s="131"/>
      <c r="DSA6" s="131"/>
      <c r="DSB6" s="131"/>
      <c r="DSC6" s="131"/>
      <c r="DSD6" s="131"/>
      <c r="DSE6" s="131"/>
      <c r="DSF6" s="131"/>
      <c r="DSG6" s="131"/>
      <c r="DSH6" s="131"/>
      <c r="DSI6" s="131"/>
      <c r="DSJ6" s="131"/>
      <c r="DSK6" s="131"/>
      <c r="DSL6" s="131"/>
      <c r="DSM6" s="131"/>
      <c r="DSN6" s="131"/>
      <c r="DSO6" s="131"/>
      <c r="DSP6" s="131"/>
      <c r="DSQ6" s="131"/>
      <c r="DSR6" s="131"/>
      <c r="DSS6" s="131"/>
      <c r="DST6" s="131"/>
      <c r="DSU6" s="131"/>
      <c r="DSV6" s="131"/>
      <c r="DSW6" s="131"/>
      <c r="DSX6" s="131"/>
      <c r="DSY6" s="131"/>
      <c r="DSZ6" s="131"/>
      <c r="DTA6" s="131"/>
      <c r="DTB6" s="131"/>
      <c r="DTC6" s="131"/>
      <c r="DTD6" s="131"/>
      <c r="DTE6" s="131"/>
      <c r="DTF6" s="131"/>
      <c r="DTG6" s="131"/>
      <c r="DTH6" s="131"/>
      <c r="DTI6" s="131"/>
      <c r="DTJ6" s="131"/>
      <c r="DTK6" s="131"/>
      <c r="DTL6" s="131"/>
      <c r="DTM6" s="131"/>
      <c r="DTN6" s="131"/>
      <c r="DTO6" s="131"/>
      <c r="DTP6" s="131"/>
      <c r="DTQ6" s="131"/>
      <c r="DTR6" s="131"/>
      <c r="DTS6" s="131"/>
      <c r="DTT6" s="131"/>
      <c r="DTU6" s="131"/>
      <c r="DTV6" s="131"/>
      <c r="DTW6" s="131"/>
      <c r="DTX6" s="131"/>
      <c r="DTY6" s="131"/>
      <c r="DTZ6" s="131"/>
      <c r="DUA6" s="131"/>
      <c r="DUB6" s="131"/>
      <c r="DUC6" s="131"/>
      <c r="DUD6" s="131"/>
      <c r="DUE6" s="131"/>
      <c r="DUF6" s="131"/>
      <c r="DUG6" s="131"/>
      <c r="DUH6" s="131"/>
      <c r="DUI6" s="131"/>
      <c r="DUJ6" s="131"/>
      <c r="DUK6" s="131"/>
      <c r="DUL6" s="131"/>
      <c r="DUM6" s="131"/>
      <c r="DUN6" s="131"/>
      <c r="DUO6" s="131"/>
      <c r="DUP6" s="131"/>
      <c r="DUQ6" s="131"/>
      <c r="DUR6" s="131"/>
      <c r="DUS6" s="131"/>
      <c r="DUT6" s="131"/>
      <c r="DUU6" s="131"/>
      <c r="DUV6" s="131"/>
      <c r="DUW6" s="131"/>
      <c r="DUX6" s="131"/>
      <c r="DUY6" s="131"/>
      <c r="DUZ6" s="131"/>
      <c r="DVA6" s="131"/>
      <c r="DVB6" s="131"/>
      <c r="DVC6" s="131"/>
      <c r="DVD6" s="131"/>
      <c r="DVE6" s="131"/>
      <c r="DVF6" s="131"/>
      <c r="DVG6" s="131"/>
      <c r="DVH6" s="131"/>
      <c r="DVI6" s="131"/>
      <c r="DVJ6" s="131"/>
      <c r="DVK6" s="131"/>
      <c r="DVL6" s="131"/>
      <c r="DVM6" s="131"/>
      <c r="DVN6" s="131"/>
      <c r="DVO6" s="131"/>
      <c r="DVP6" s="131"/>
      <c r="DVQ6" s="131"/>
      <c r="DVR6" s="131"/>
      <c r="DVS6" s="131"/>
      <c r="DVT6" s="131"/>
      <c r="DVU6" s="131"/>
      <c r="DVV6" s="131"/>
      <c r="DVW6" s="131"/>
      <c r="DVX6" s="131"/>
      <c r="DVY6" s="131"/>
      <c r="DVZ6" s="131"/>
      <c r="DWA6" s="131"/>
      <c r="DWB6" s="131"/>
      <c r="DWC6" s="131"/>
      <c r="DWD6" s="131"/>
      <c r="DWE6" s="131"/>
      <c r="DWF6" s="131"/>
      <c r="DWG6" s="131"/>
      <c r="DWH6" s="131"/>
      <c r="DWI6" s="131"/>
      <c r="DWJ6" s="131"/>
      <c r="DWK6" s="131"/>
      <c r="DWL6" s="131"/>
      <c r="DWM6" s="131"/>
      <c r="DWN6" s="131"/>
      <c r="DWO6" s="131"/>
      <c r="DWP6" s="131"/>
      <c r="DWQ6" s="131"/>
      <c r="DWR6" s="131"/>
      <c r="DWS6" s="131"/>
      <c r="DWT6" s="131"/>
      <c r="DWU6" s="131"/>
      <c r="DWV6" s="131"/>
      <c r="DWW6" s="131"/>
      <c r="DWX6" s="131"/>
      <c r="DWY6" s="131"/>
      <c r="DWZ6" s="131"/>
      <c r="DXA6" s="131"/>
      <c r="DXB6" s="131"/>
      <c r="DXC6" s="131"/>
      <c r="DXD6" s="131"/>
      <c r="DXE6" s="131"/>
      <c r="DXF6" s="131"/>
      <c r="DXG6" s="131"/>
      <c r="DXH6" s="131"/>
      <c r="DXI6" s="131"/>
      <c r="DXJ6" s="131"/>
      <c r="DXK6" s="131"/>
      <c r="DXL6" s="131"/>
      <c r="DXM6" s="131"/>
      <c r="DXN6" s="131"/>
      <c r="DXO6" s="131"/>
      <c r="DXP6" s="131"/>
      <c r="DXQ6" s="131"/>
      <c r="DXR6" s="131"/>
      <c r="DXS6" s="131"/>
      <c r="DXT6" s="131"/>
      <c r="DXU6" s="131"/>
      <c r="DXV6" s="131"/>
      <c r="DXW6" s="131"/>
      <c r="DXX6" s="131"/>
      <c r="DXY6" s="131"/>
      <c r="DXZ6" s="131"/>
      <c r="DYA6" s="131"/>
      <c r="DYB6" s="131"/>
      <c r="DYC6" s="131"/>
      <c r="DYD6" s="131"/>
      <c r="DYE6" s="131"/>
      <c r="DYF6" s="131"/>
      <c r="DYG6" s="131"/>
      <c r="DYH6" s="131"/>
      <c r="DYI6" s="131"/>
      <c r="DYJ6" s="131"/>
      <c r="DYK6" s="131"/>
      <c r="DYL6" s="131"/>
      <c r="DYM6" s="131"/>
      <c r="DYN6" s="131"/>
      <c r="DYO6" s="131"/>
      <c r="DYP6" s="131"/>
      <c r="DYQ6" s="131"/>
      <c r="DYR6" s="131"/>
      <c r="DYS6" s="131"/>
      <c r="DYT6" s="131"/>
      <c r="DYU6" s="131"/>
      <c r="DYV6" s="131"/>
      <c r="DYW6" s="131"/>
      <c r="DYX6" s="131"/>
      <c r="DYY6" s="131"/>
      <c r="DYZ6" s="131"/>
      <c r="DZA6" s="131"/>
      <c r="DZB6" s="131"/>
      <c r="DZC6" s="131"/>
      <c r="DZD6" s="131"/>
      <c r="DZE6" s="131"/>
      <c r="DZF6" s="131"/>
      <c r="DZG6" s="131"/>
      <c r="DZH6" s="131"/>
      <c r="DZI6" s="131"/>
      <c r="DZJ6" s="131"/>
      <c r="DZK6" s="131"/>
      <c r="DZL6" s="131"/>
      <c r="DZM6" s="131"/>
      <c r="DZN6" s="131"/>
      <c r="DZO6" s="131"/>
      <c r="DZP6" s="131"/>
      <c r="DZQ6" s="131"/>
      <c r="DZR6" s="131"/>
      <c r="DZS6" s="131"/>
      <c r="DZT6" s="131"/>
      <c r="DZU6" s="131"/>
      <c r="DZV6" s="131"/>
      <c r="DZW6" s="131"/>
      <c r="DZX6" s="131"/>
      <c r="DZY6" s="131"/>
      <c r="DZZ6" s="131"/>
      <c r="EAA6" s="131"/>
      <c r="EAB6" s="131"/>
      <c r="EAC6" s="131"/>
      <c r="EAD6" s="131"/>
      <c r="EAE6" s="131"/>
      <c r="EAF6" s="131"/>
      <c r="EAG6" s="131"/>
      <c r="EAH6" s="131"/>
      <c r="EAI6" s="131"/>
      <c r="EAJ6" s="131"/>
      <c r="EAK6" s="131"/>
      <c r="EAL6" s="131"/>
      <c r="EAM6" s="131"/>
      <c r="EAN6" s="131"/>
      <c r="EAO6" s="131"/>
      <c r="EAP6" s="131"/>
      <c r="EAQ6" s="131"/>
      <c r="EAR6" s="131"/>
      <c r="EAS6" s="131"/>
      <c r="EAT6" s="131"/>
      <c r="EAU6" s="131"/>
      <c r="EAV6" s="131"/>
      <c r="EAW6" s="131"/>
      <c r="EAX6" s="131"/>
      <c r="EAY6" s="131"/>
      <c r="EAZ6" s="131"/>
      <c r="EBA6" s="131"/>
      <c r="EBB6" s="131"/>
      <c r="EBC6" s="131"/>
      <c r="EBD6" s="131"/>
      <c r="EBE6" s="131"/>
      <c r="EBF6" s="131"/>
      <c r="EBG6" s="131"/>
      <c r="EBH6" s="131"/>
      <c r="EBI6" s="131"/>
      <c r="EBJ6" s="131"/>
      <c r="EBK6" s="131"/>
      <c r="EBL6" s="131"/>
      <c r="EBM6" s="131"/>
      <c r="EBN6" s="131"/>
      <c r="EBO6" s="131"/>
      <c r="EBP6" s="131"/>
      <c r="EBQ6" s="131"/>
      <c r="EBR6" s="131"/>
      <c r="EBS6" s="131"/>
      <c r="EBT6" s="131"/>
      <c r="EBU6" s="131"/>
      <c r="EBV6" s="131"/>
      <c r="EBW6" s="131"/>
      <c r="EBX6" s="131"/>
      <c r="EBY6" s="131"/>
      <c r="EBZ6" s="131"/>
      <c r="ECA6" s="131"/>
      <c r="ECB6" s="131"/>
      <c r="ECC6" s="131"/>
      <c r="ECD6" s="131"/>
      <c r="ECE6" s="131"/>
      <c r="ECF6" s="131"/>
      <c r="ECG6" s="131"/>
      <c r="ECH6" s="131"/>
      <c r="ECI6" s="131"/>
      <c r="ECJ6" s="131"/>
      <c r="ECK6" s="131"/>
      <c r="ECL6" s="131"/>
      <c r="ECM6" s="131"/>
      <c r="ECN6" s="131"/>
      <c r="ECO6" s="131"/>
      <c r="ECP6" s="131"/>
      <c r="ECQ6" s="131"/>
      <c r="ECR6" s="131"/>
      <c r="ECS6" s="131"/>
      <c r="ECT6" s="131"/>
      <c r="ECU6" s="131"/>
      <c r="ECV6" s="131"/>
      <c r="ECW6" s="131"/>
      <c r="ECX6" s="131"/>
      <c r="ECY6" s="131"/>
      <c r="ECZ6" s="131"/>
      <c r="EDA6" s="131"/>
      <c r="EDB6" s="131"/>
      <c r="EDC6" s="131"/>
      <c r="EDD6" s="131"/>
      <c r="EDE6" s="131"/>
      <c r="EDF6" s="131"/>
      <c r="EDG6" s="131"/>
      <c r="EDH6" s="131"/>
      <c r="EDI6" s="131"/>
      <c r="EDJ6" s="131"/>
      <c r="EDK6" s="131"/>
      <c r="EDL6" s="131"/>
      <c r="EDM6" s="131"/>
      <c r="EDN6" s="131"/>
      <c r="EDO6" s="131"/>
      <c r="EDP6" s="131"/>
      <c r="EDQ6" s="131"/>
      <c r="EDR6" s="131"/>
      <c r="EDS6" s="131"/>
      <c r="EDT6" s="131"/>
      <c r="EDU6" s="131"/>
      <c r="EDV6" s="131"/>
      <c r="EDW6" s="131"/>
      <c r="EDX6" s="131"/>
      <c r="EDY6" s="131"/>
      <c r="EDZ6" s="131"/>
      <c r="EEA6" s="131"/>
      <c r="EEB6" s="131"/>
      <c r="EEC6" s="131"/>
      <c r="EED6" s="131"/>
      <c r="EEE6" s="131"/>
      <c r="EEF6" s="131"/>
      <c r="EEG6" s="131"/>
      <c r="EEH6" s="131"/>
      <c r="EEI6" s="131"/>
      <c r="EEJ6" s="131"/>
      <c r="EEK6" s="131"/>
      <c r="EEL6" s="131"/>
      <c r="EEM6" s="131"/>
      <c r="EEN6" s="131"/>
      <c r="EEO6" s="131"/>
      <c r="EEP6" s="131"/>
      <c r="EEQ6" s="131"/>
      <c r="EER6" s="131"/>
      <c r="EES6" s="131"/>
      <c r="EET6" s="131"/>
      <c r="EEU6" s="131"/>
      <c r="EEV6" s="131"/>
      <c r="EEW6" s="131"/>
      <c r="EEX6" s="131"/>
      <c r="EEY6" s="131"/>
      <c r="EEZ6" s="131"/>
      <c r="EFA6" s="131"/>
      <c r="EFB6" s="131"/>
      <c r="EFC6" s="131"/>
      <c r="EFD6" s="131"/>
      <c r="EFE6" s="131"/>
      <c r="EFF6" s="131"/>
      <c r="EFG6" s="131"/>
      <c r="EFH6" s="131"/>
      <c r="EFI6" s="131"/>
      <c r="EFJ6" s="131"/>
      <c r="EFK6" s="131"/>
      <c r="EFL6" s="131"/>
      <c r="EFM6" s="131"/>
      <c r="EFN6" s="131"/>
      <c r="EFO6" s="131"/>
      <c r="EFP6" s="131"/>
      <c r="EFQ6" s="131"/>
      <c r="EFR6" s="131"/>
      <c r="EFS6" s="131"/>
      <c r="EFT6" s="131"/>
      <c r="EFU6" s="131"/>
      <c r="EFV6" s="131"/>
      <c r="EFW6" s="131"/>
      <c r="EFX6" s="131"/>
      <c r="EFY6" s="131"/>
      <c r="EFZ6" s="131"/>
      <c r="EGA6" s="131"/>
      <c r="EGB6" s="131"/>
      <c r="EGC6" s="131"/>
      <c r="EGD6" s="131"/>
      <c r="EGE6" s="131"/>
      <c r="EGF6" s="131"/>
      <c r="EGG6" s="131"/>
      <c r="EGH6" s="131"/>
      <c r="EGI6" s="131"/>
      <c r="EGJ6" s="131"/>
      <c r="EGK6" s="131"/>
      <c r="EGL6" s="131"/>
      <c r="EGM6" s="131"/>
      <c r="EGN6" s="131"/>
      <c r="EGO6" s="131"/>
      <c r="EGP6" s="131"/>
      <c r="EGQ6" s="131"/>
      <c r="EGR6" s="131"/>
      <c r="EGS6" s="131"/>
      <c r="EGT6" s="131"/>
      <c r="EGU6" s="131"/>
      <c r="EGV6" s="131"/>
      <c r="EGW6" s="131"/>
      <c r="EGX6" s="131"/>
      <c r="EGY6" s="131"/>
      <c r="EGZ6" s="131"/>
      <c r="EHA6" s="131"/>
      <c r="EHB6" s="131"/>
      <c r="EHC6" s="131"/>
      <c r="EHD6" s="131"/>
      <c r="EHE6" s="131"/>
      <c r="EHF6" s="131"/>
      <c r="EHG6" s="131"/>
      <c r="EHH6" s="131"/>
      <c r="EHI6" s="131"/>
      <c r="EHJ6" s="131"/>
      <c r="EHK6" s="131"/>
      <c r="EHL6" s="131"/>
      <c r="EHM6" s="131"/>
      <c r="EHN6" s="131"/>
      <c r="EHO6" s="131"/>
      <c r="EHP6" s="131"/>
      <c r="EHQ6" s="131"/>
      <c r="EHR6" s="131"/>
      <c r="EHS6" s="131"/>
      <c r="EHT6" s="131"/>
      <c r="EHU6" s="131"/>
      <c r="EHV6" s="131"/>
      <c r="EHW6" s="131"/>
      <c r="EHX6" s="131"/>
      <c r="EHY6" s="131"/>
      <c r="EHZ6" s="131"/>
      <c r="EIA6" s="131"/>
      <c r="EIB6" s="131"/>
      <c r="EIC6" s="131"/>
      <c r="EID6" s="131"/>
      <c r="EIE6" s="131"/>
      <c r="EIF6" s="131"/>
      <c r="EIG6" s="131"/>
      <c r="EIH6" s="131"/>
      <c r="EII6" s="131"/>
      <c r="EIJ6" s="131"/>
      <c r="EIK6" s="131"/>
      <c r="EIL6" s="131"/>
      <c r="EIM6" s="131"/>
      <c r="EIN6" s="131"/>
      <c r="EIO6" s="131"/>
      <c r="EIP6" s="131"/>
      <c r="EIQ6" s="131"/>
      <c r="EIR6" s="131"/>
      <c r="EIS6" s="131"/>
      <c r="EIT6" s="131"/>
      <c r="EIU6" s="131"/>
      <c r="EIV6" s="131"/>
      <c r="EIW6" s="131"/>
      <c r="EIX6" s="131"/>
      <c r="EIY6" s="131"/>
      <c r="EIZ6" s="131"/>
      <c r="EJA6" s="131"/>
      <c r="EJB6" s="131"/>
      <c r="EJC6" s="131"/>
      <c r="EJD6" s="131"/>
      <c r="EJE6" s="131"/>
      <c r="EJF6" s="131"/>
      <c r="EJG6" s="131"/>
      <c r="EJH6" s="131"/>
      <c r="EJI6" s="131"/>
      <c r="EJJ6" s="131"/>
      <c r="EJK6" s="131"/>
      <c r="EJL6" s="131"/>
      <c r="EJM6" s="131"/>
      <c r="EJN6" s="131"/>
      <c r="EJO6" s="131"/>
      <c r="EJP6" s="131"/>
      <c r="EJQ6" s="131"/>
      <c r="EJR6" s="131"/>
      <c r="EJS6" s="131"/>
      <c r="EJT6" s="131"/>
      <c r="EJU6" s="131"/>
      <c r="EJV6" s="131"/>
      <c r="EJW6" s="131"/>
      <c r="EJX6" s="131"/>
      <c r="EJY6" s="131"/>
      <c r="EJZ6" s="131"/>
      <c r="EKA6" s="131"/>
      <c r="EKB6" s="131"/>
      <c r="EKC6" s="131"/>
      <c r="EKD6" s="131"/>
      <c r="EKE6" s="131"/>
      <c r="EKF6" s="131"/>
      <c r="EKG6" s="131"/>
      <c r="EKH6" s="131"/>
      <c r="EKI6" s="131"/>
      <c r="EKJ6" s="131"/>
      <c r="EKK6" s="131"/>
      <c r="EKL6" s="131"/>
      <c r="EKM6" s="131"/>
      <c r="EKN6" s="131"/>
      <c r="EKO6" s="131"/>
      <c r="EKP6" s="131"/>
      <c r="EKQ6" s="131"/>
      <c r="EKR6" s="131"/>
      <c r="EKS6" s="131"/>
      <c r="EKT6" s="131"/>
      <c r="EKU6" s="131"/>
      <c r="EKV6" s="131"/>
      <c r="EKW6" s="131"/>
      <c r="EKX6" s="131"/>
      <c r="EKY6" s="131"/>
      <c r="EKZ6" s="131"/>
      <c r="ELA6" s="131"/>
      <c r="ELB6" s="131"/>
      <c r="ELC6" s="131"/>
      <c r="ELD6" s="131"/>
      <c r="ELE6" s="131"/>
      <c r="ELF6" s="131"/>
      <c r="ELG6" s="131"/>
      <c r="ELH6" s="131"/>
      <c r="ELI6" s="131"/>
      <c r="ELJ6" s="131"/>
      <c r="ELK6" s="131"/>
      <c r="ELL6" s="131"/>
      <c r="ELM6" s="131"/>
      <c r="ELN6" s="131"/>
      <c r="ELO6" s="131"/>
      <c r="ELP6" s="131"/>
      <c r="ELQ6" s="131"/>
      <c r="ELR6" s="131"/>
      <c r="ELS6" s="131"/>
      <c r="ELT6" s="131"/>
      <c r="ELU6" s="131"/>
      <c r="ELV6" s="131"/>
      <c r="ELW6" s="131"/>
      <c r="ELX6" s="131"/>
      <c r="ELY6" s="131"/>
      <c r="ELZ6" s="131"/>
      <c r="EMA6" s="131"/>
      <c r="EMB6" s="131"/>
      <c r="EMC6" s="131"/>
      <c r="EMD6" s="131"/>
      <c r="EME6" s="131"/>
      <c r="EMF6" s="131"/>
      <c r="EMG6" s="131"/>
      <c r="EMH6" s="131"/>
      <c r="EMI6" s="131"/>
      <c r="EMJ6" s="131"/>
      <c r="EMK6" s="131"/>
      <c r="EML6" s="131"/>
      <c r="EMM6" s="131"/>
      <c r="EMN6" s="131"/>
      <c r="EMO6" s="131"/>
      <c r="EMP6" s="131"/>
      <c r="EMQ6" s="131"/>
      <c r="EMR6" s="131"/>
      <c r="EMS6" s="131"/>
      <c r="EMT6" s="131"/>
      <c r="EMU6" s="131"/>
      <c r="EMV6" s="131"/>
      <c r="EMW6" s="131"/>
      <c r="EMX6" s="131"/>
      <c r="EMY6" s="131"/>
      <c r="EMZ6" s="131"/>
      <c r="ENA6" s="131"/>
      <c r="ENB6" s="131"/>
      <c r="ENC6" s="131"/>
      <c r="END6" s="131"/>
      <c r="ENE6" s="131"/>
      <c r="ENF6" s="131"/>
      <c r="ENG6" s="131"/>
      <c r="ENH6" s="131"/>
      <c r="ENI6" s="131"/>
      <c r="ENJ6" s="131"/>
      <c r="ENK6" s="131"/>
      <c r="ENL6" s="131"/>
      <c r="ENM6" s="131"/>
      <c r="ENN6" s="131"/>
      <c r="ENO6" s="131"/>
      <c r="ENP6" s="131"/>
      <c r="ENQ6" s="131"/>
      <c r="ENR6" s="131"/>
      <c r="ENS6" s="131"/>
      <c r="ENT6" s="131"/>
      <c r="ENU6" s="131"/>
      <c r="ENV6" s="131"/>
      <c r="ENW6" s="131"/>
      <c r="ENX6" s="131"/>
      <c r="ENY6" s="131"/>
      <c r="ENZ6" s="131"/>
      <c r="EOA6" s="131"/>
      <c r="EOB6" s="131"/>
      <c r="EOC6" s="131"/>
      <c r="EOD6" s="131"/>
      <c r="EOE6" s="131"/>
      <c r="EOF6" s="131"/>
      <c r="EOG6" s="131"/>
      <c r="EOH6" s="131"/>
      <c r="EOI6" s="131"/>
      <c r="EOJ6" s="131"/>
      <c r="EOK6" s="131"/>
      <c r="EOL6" s="131"/>
      <c r="EOM6" s="131"/>
      <c r="EON6" s="131"/>
      <c r="EOO6" s="131"/>
      <c r="EOP6" s="131"/>
      <c r="EOQ6" s="131"/>
      <c r="EOR6" s="131"/>
      <c r="EOS6" s="131"/>
      <c r="EOT6" s="131"/>
      <c r="EOU6" s="131"/>
      <c r="EOV6" s="131"/>
      <c r="EOW6" s="131"/>
      <c r="EOX6" s="131"/>
      <c r="EOY6" s="131"/>
      <c r="EOZ6" s="131"/>
      <c r="EPA6" s="131"/>
      <c r="EPB6" s="131"/>
      <c r="EPC6" s="131"/>
      <c r="EPD6" s="131"/>
      <c r="EPE6" s="131"/>
      <c r="EPF6" s="131"/>
      <c r="EPG6" s="131"/>
      <c r="EPH6" s="131"/>
      <c r="EPI6" s="131"/>
      <c r="EPJ6" s="131"/>
      <c r="EPK6" s="131"/>
      <c r="EPL6" s="131"/>
      <c r="EPM6" s="131"/>
      <c r="EPN6" s="131"/>
      <c r="EPO6" s="131"/>
      <c r="EPP6" s="131"/>
      <c r="EPQ6" s="131"/>
      <c r="EPR6" s="131"/>
      <c r="EPS6" s="131"/>
      <c r="EPT6" s="131"/>
      <c r="EPU6" s="131"/>
      <c r="EPV6" s="131"/>
      <c r="EPW6" s="131"/>
      <c r="EPX6" s="131"/>
      <c r="EPY6" s="131"/>
      <c r="EPZ6" s="131"/>
      <c r="EQA6" s="131"/>
      <c r="EQB6" s="131"/>
      <c r="EQC6" s="131"/>
      <c r="EQD6" s="131"/>
      <c r="EQE6" s="131"/>
      <c r="EQF6" s="131"/>
      <c r="EQG6" s="131"/>
      <c r="EQH6" s="131"/>
      <c r="EQI6" s="131"/>
      <c r="EQJ6" s="131"/>
      <c r="EQK6" s="131"/>
      <c r="EQL6" s="131"/>
      <c r="EQM6" s="131"/>
      <c r="EQN6" s="131"/>
      <c r="EQO6" s="131"/>
      <c r="EQP6" s="131"/>
      <c r="EQQ6" s="131"/>
      <c r="EQR6" s="131"/>
      <c r="EQS6" s="131"/>
      <c r="EQT6" s="131"/>
      <c r="EQU6" s="131"/>
      <c r="EQV6" s="131"/>
      <c r="EQW6" s="131"/>
      <c r="EQX6" s="131"/>
      <c r="EQY6" s="131"/>
      <c r="EQZ6" s="131"/>
      <c r="ERA6" s="131"/>
      <c r="ERB6" s="131"/>
      <c r="ERC6" s="131"/>
      <c r="ERD6" s="131"/>
      <c r="ERE6" s="131"/>
      <c r="ERF6" s="131"/>
      <c r="ERG6" s="131"/>
      <c r="ERH6" s="131"/>
      <c r="ERI6" s="131"/>
      <c r="ERJ6" s="131"/>
      <c r="ERK6" s="131"/>
      <c r="ERL6" s="131"/>
      <c r="ERM6" s="131"/>
      <c r="ERN6" s="131"/>
      <c r="ERO6" s="131"/>
      <c r="ERP6" s="131"/>
      <c r="ERQ6" s="131"/>
      <c r="ERR6" s="131"/>
      <c r="ERS6" s="131"/>
      <c r="ERT6" s="131"/>
      <c r="ERU6" s="131"/>
      <c r="ERV6" s="131"/>
      <c r="ERW6" s="131"/>
      <c r="ERX6" s="131"/>
      <c r="ERY6" s="131"/>
      <c r="ERZ6" s="131"/>
      <c r="ESA6" s="131"/>
      <c r="ESB6" s="131"/>
      <c r="ESC6" s="131"/>
      <c r="ESD6" s="131"/>
      <c r="ESE6" s="131"/>
      <c r="ESF6" s="131"/>
      <c r="ESG6" s="131"/>
      <c r="ESH6" s="131"/>
      <c r="ESI6" s="131"/>
      <c r="ESJ6" s="131"/>
      <c r="ESK6" s="131"/>
      <c r="ESL6" s="131"/>
      <c r="ESM6" s="131"/>
      <c r="ESN6" s="131"/>
      <c r="ESO6" s="131"/>
      <c r="ESP6" s="131"/>
      <c r="ESQ6" s="131"/>
      <c r="ESR6" s="131"/>
      <c r="ESS6" s="131"/>
      <c r="EST6" s="131"/>
      <c r="ESU6" s="131"/>
      <c r="ESV6" s="131"/>
      <c r="ESW6" s="131"/>
      <c r="ESX6" s="131"/>
      <c r="ESY6" s="131"/>
      <c r="ESZ6" s="131"/>
      <c r="ETA6" s="131"/>
      <c r="ETB6" s="131"/>
      <c r="ETC6" s="131"/>
      <c r="ETD6" s="131"/>
      <c r="ETE6" s="131"/>
      <c r="ETF6" s="131"/>
      <c r="ETG6" s="131"/>
      <c r="ETH6" s="131"/>
      <c r="ETI6" s="131"/>
      <c r="ETJ6" s="131"/>
      <c r="ETK6" s="131"/>
      <c r="ETL6" s="131"/>
      <c r="ETM6" s="131"/>
      <c r="ETN6" s="131"/>
      <c r="ETO6" s="131"/>
      <c r="ETP6" s="131"/>
      <c r="ETQ6" s="131"/>
      <c r="ETR6" s="131"/>
      <c r="ETS6" s="131"/>
      <c r="ETT6" s="131"/>
      <c r="ETU6" s="131"/>
      <c r="ETV6" s="131"/>
      <c r="ETW6" s="131"/>
      <c r="ETX6" s="131"/>
      <c r="ETY6" s="131"/>
      <c r="ETZ6" s="131"/>
      <c r="EUA6" s="131"/>
      <c r="EUB6" s="131"/>
      <c r="EUC6" s="131"/>
      <c r="EUD6" s="131"/>
      <c r="EUE6" s="131"/>
      <c r="EUF6" s="131"/>
      <c r="EUG6" s="131"/>
      <c r="EUH6" s="131"/>
      <c r="EUI6" s="131"/>
      <c r="EUJ6" s="131"/>
      <c r="EUK6" s="131"/>
      <c r="EUL6" s="131"/>
      <c r="EUM6" s="131"/>
      <c r="EUN6" s="131"/>
      <c r="EUO6" s="131"/>
      <c r="EUP6" s="131"/>
      <c r="EUQ6" s="131"/>
      <c r="EUR6" s="131"/>
      <c r="EUS6" s="131"/>
      <c r="EUT6" s="131"/>
      <c r="EUU6" s="131"/>
      <c r="EUV6" s="131"/>
      <c r="EUW6" s="131"/>
      <c r="EUX6" s="131"/>
      <c r="EUY6" s="131"/>
      <c r="EUZ6" s="131"/>
      <c r="EVA6" s="131"/>
      <c r="EVB6" s="131"/>
      <c r="EVC6" s="131"/>
      <c r="EVD6" s="131"/>
      <c r="EVE6" s="131"/>
      <c r="EVF6" s="131"/>
      <c r="EVG6" s="131"/>
      <c r="EVH6" s="131"/>
      <c r="EVI6" s="131"/>
      <c r="EVJ6" s="131"/>
      <c r="EVK6" s="131"/>
      <c r="EVL6" s="131"/>
      <c r="EVM6" s="131"/>
      <c r="EVN6" s="131"/>
      <c r="EVO6" s="131"/>
      <c r="EVP6" s="131"/>
      <c r="EVQ6" s="131"/>
      <c r="EVR6" s="131"/>
      <c r="EVS6" s="131"/>
      <c r="EVT6" s="131"/>
      <c r="EVU6" s="131"/>
      <c r="EVV6" s="131"/>
      <c r="EVW6" s="131"/>
      <c r="EVX6" s="131"/>
      <c r="EVY6" s="131"/>
      <c r="EVZ6" s="131"/>
      <c r="EWA6" s="131"/>
      <c r="EWB6" s="131"/>
      <c r="EWC6" s="131"/>
      <c r="EWD6" s="131"/>
      <c r="EWE6" s="131"/>
      <c r="EWF6" s="131"/>
      <c r="EWG6" s="131"/>
      <c r="EWH6" s="131"/>
      <c r="EWI6" s="131"/>
      <c r="EWJ6" s="131"/>
      <c r="EWK6" s="131"/>
      <c r="EWL6" s="131"/>
      <c r="EWM6" s="131"/>
      <c r="EWN6" s="131"/>
      <c r="EWO6" s="131"/>
      <c r="EWP6" s="131"/>
      <c r="EWQ6" s="131"/>
      <c r="EWR6" s="131"/>
      <c r="EWS6" s="131"/>
      <c r="EWT6" s="131"/>
      <c r="EWU6" s="131"/>
      <c r="EWV6" s="131"/>
      <c r="EWW6" s="131"/>
      <c r="EWX6" s="131"/>
      <c r="EWY6" s="131"/>
      <c r="EWZ6" s="131"/>
      <c r="EXA6" s="131"/>
      <c r="EXB6" s="131"/>
      <c r="EXC6" s="131"/>
      <c r="EXD6" s="131"/>
      <c r="EXE6" s="131"/>
      <c r="EXF6" s="131"/>
      <c r="EXG6" s="131"/>
      <c r="EXH6" s="131"/>
      <c r="EXI6" s="131"/>
      <c r="EXJ6" s="131"/>
      <c r="EXK6" s="131"/>
      <c r="EXL6" s="131"/>
      <c r="EXM6" s="131"/>
      <c r="EXN6" s="131"/>
      <c r="EXO6" s="131"/>
      <c r="EXP6" s="131"/>
      <c r="EXQ6" s="131"/>
      <c r="EXR6" s="131"/>
      <c r="EXS6" s="131"/>
      <c r="EXT6" s="131"/>
      <c r="EXU6" s="131"/>
      <c r="EXV6" s="131"/>
      <c r="EXW6" s="131"/>
      <c r="EXX6" s="131"/>
      <c r="EXY6" s="131"/>
      <c r="EXZ6" s="131"/>
      <c r="EYA6" s="131"/>
      <c r="EYB6" s="131"/>
      <c r="EYC6" s="131"/>
      <c r="EYD6" s="131"/>
      <c r="EYE6" s="131"/>
      <c r="EYF6" s="131"/>
      <c r="EYG6" s="131"/>
      <c r="EYH6" s="131"/>
      <c r="EYI6" s="131"/>
      <c r="EYJ6" s="131"/>
      <c r="EYK6" s="131"/>
      <c r="EYL6" s="131"/>
      <c r="EYM6" s="131"/>
      <c r="EYN6" s="131"/>
      <c r="EYO6" s="131"/>
      <c r="EYP6" s="131"/>
      <c r="EYQ6" s="131"/>
      <c r="EYR6" s="131"/>
      <c r="EYS6" s="131"/>
      <c r="EYT6" s="131"/>
      <c r="EYU6" s="131"/>
      <c r="EYV6" s="131"/>
      <c r="EYW6" s="131"/>
      <c r="EYX6" s="131"/>
      <c r="EYY6" s="131"/>
      <c r="EYZ6" s="131"/>
      <c r="EZA6" s="131"/>
      <c r="EZB6" s="131"/>
      <c r="EZC6" s="131"/>
      <c r="EZD6" s="131"/>
      <c r="EZE6" s="131"/>
      <c r="EZF6" s="131"/>
      <c r="EZG6" s="131"/>
      <c r="EZH6" s="131"/>
      <c r="EZI6" s="131"/>
      <c r="EZJ6" s="131"/>
      <c r="EZK6" s="131"/>
      <c r="EZL6" s="131"/>
      <c r="EZM6" s="131"/>
      <c r="EZN6" s="131"/>
      <c r="EZO6" s="131"/>
      <c r="EZP6" s="131"/>
      <c r="EZQ6" s="131"/>
      <c r="EZR6" s="131"/>
      <c r="EZS6" s="131"/>
      <c r="EZT6" s="131"/>
      <c r="EZU6" s="131"/>
      <c r="EZV6" s="131"/>
      <c r="EZW6" s="131"/>
      <c r="EZX6" s="131"/>
      <c r="EZY6" s="131"/>
      <c r="EZZ6" s="131"/>
      <c r="FAA6" s="131"/>
      <c r="FAB6" s="131"/>
      <c r="FAC6" s="131"/>
      <c r="FAD6" s="131"/>
      <c r="FAE6" s="131"/>
      <c r="FAF6" s="131"/>
      <c r="FAG6" s="131"/>
      <c r="FAH6" s="131"/>
      <c r="FAI6" s="131"/>
      <c r="FAJ6" s="131"/>
      <c r="FAK6" s="131"/>
      <c r="FAL6" s="131"/>
      <c r="FAM6" s="131"/>
      <c r="FAN6" s="131"/>
      <c r="FAO6" s="131"/>
      <c r="FAP6" s="131"/>
      <c r="FAQ6" s="131"/>
      <c r="FAR6" s="131"/>
      <c r="FAS6" s="131"/>
      <c r="FAT6" s="131"/>
      <c r="FAU6" s="131"/>
      <c r="FAV6" s="131"/>
      <c r="FAW6" s="131"/>
      <c r="FAX6" s="131"/>
      <c r="FAY6" s="131"/>
      <c r="FAZ6" s="131"/>
      <c r="FBA6" s="131"/>
      <c r="FBB6" s="131"/>
      <c r="FBC6" s="131"/>
      <c r="FBD6" s="131"/>
      <c r="FBE6" s="131"/>
      <c r="FBF6" s="131"/>
      <c r="FBG6" s="131"/>
      <c r="FBH6" s="131"/>
      <c r="FBI6" s="131"/>
      <c r="FBJ6" s="131"/>
      <c r="FBK6" s="131"/>
      <c r="FBL6" s="131"/>
      <c r="FBM6" s="131"/>
      <c r="FBN6" s="131"/>
      <c r="FBO6" s="131"/>
      <c r="FBP6" s="131"/>
      <c r="FBQ6" s="131"/>
      <c r="FBR6" s="131"/>
      <c r="FBS6" s="131"/>
      <c r="FBT6" s="131"/>
      <c r="FBU6" s="131"/>
      <c r="FBV6" s="131"/>
      <c r="FBW6" s="131"/>
      <c r="FBX6" s="131"/>
      <c r="FBY6" s="131"/>
      <c r="FBZ6" s="131"/>
      <c r="FCA6" s="131"/>
      <c r="FCB6" s="131"/>
      <c r="FCC6" s="131"/>
      <c r="FCD6" s="131"/>
      <c r="FCE6" s="131"/>
      <c r="FCF6" s="131"/>
      <c r="FCG6" s="131"/>
      <c r="FCH6" s="131"/>
      <c r="FCI6" s="131"/>
      <c r="FCJ6" s="131"/>
      <c r="FCK6" s="131"/>
      <c r="FCL6" s="131"/>
      <c r="FCM6" s="131"/>
      <c r="FCN6" s="131"/>
      <c r="FCO6" s="131"/>
      <c r="FCP6" s="131"/>
      <c r="FCQ6" s="131"/>
      <c r="FCR6" s="131"/>
      <c r="FCS6" s="131"/>
      <c r="FCT6" s="131"/>
      <c r="FCU6" s="131"/>
      <c r="FCV6" s="131"/>
      <c r="FCW6" s="131"/>
      <c r="FCX6" s="131"/>
      <c r="FCY6" s="131"/>
      <c r="FCZ6" s="131"/>
      <c r="FDA6" s="131"/>
      <c r="FDB6" s="131"/>
      <c r="FDC6" s="131"/>
      <c r="FDD6" s="131"/>
      <c r="FDE6" s="131"/>
      <c r="FDF6" s="131"/>
      <c r="FDG6" s="131"/>
      <c r="FDH6" s="131"/>
      <c r="FDI6" s="131"/>
      <c r="FDJ6" s="131"/>
      <c r="FDK6" s="131"/>
      <c r="FDL6" s="131"/>
      <c r="FDM6" s="131"/>
      <c r="FDN6" s="131"/>
      <c r="FDO6" s="131"/>
      <c r="FDP6" s="131"/>
      <c r="FDQ6" s="131"/>
      <c r="FDR6" s="131"/>
      <c r="FDS6" s="131"/>
      <c r="FDT6" s="131"/>
      <c r="FDU6" s="131"/>
      <c r="FDV6" s="131"/>
      <c r="FDW6" s="131"/>
      <c r="FDX6" s="131"/>
      <c r="FDY6" s="131"/>
      <c r="FDZ6" s="131"/>
      <c r="FEA6" s="131"/>
      <c r="FEB6" s="131"/>
      <c r="FEC6" s="131"/>
      <c r="FED6" s="131"/>
      <c r="FEE6" s="131"/>
      <c r="FEF6" s="131"/>
      <c r="FEG6" s="131"/>
      <c r="FEH6" s="131"/>
      <c r="FEI6" s="131"/>
      <c r="FEJ6" s="131"/>
      <c r="FEK6" s="131"/>
      <c r="FEL6" s="131"/>
      <c r="FEM6" s="131"/>
      <c r="FEN6" s="131"/>
      <c r="FEO6" s="131"/>
      <c r="FEP6" s="131"/>
      <c r="FEQ6" s="131"/>
      <c r="FER6" s="131"/>
      <c r="FES6" s="131"/>
      <c r="FET6" s="131"/>
      <c r="FEU6" s="131"/>
      <c r="FEV6" s="131"/>
      <c r="FEW6" s="131"/>
      <c r="FEX6" s="131"/>
      <c r="FEY6" s="131"/>
      <c r="FEZ6" s="131"/>
      <c r="FFA6" s="131"/>
      <c r="FFB6" s="131"/>
      <c r="FFC6" s="131"/>
      <c r="FFD6" s="131"/>
      <c r="FFE6" s="131"/>
      <c r="FFF6" s="131"/>
      <c r="FFG6" s="131"/>
      <c r="FFH6" s="131"/>
      <c r="FFI6" s="131"/>
      <c r="FFJ6" s="131"/>
      <c r="FFK6" s="131"/>
      <c r="FFL6" s="131"/>
      <c r="FFM6" s="131"/>
      <c r="FFN6" s="131"/>
      <c r="FFO6" s="131"/>
      <c r="FFP6" s="131"/>
      <c r="FFQ6" s="131"/>
      <c r="FFR6" s="131"/>
      <c r="FFS6" s="131"/>
      <c r="FFT6" s="131"/>
      <c r="FFU6" s="131"/>
      <c r="FFV6" s="131"/>
      <c r="FFW6" s="131"/>
      <c r="FFX6" s="131"/>
      <c r="FFY6" s="131"/>
      <c r="FFZ6" s="131"/>
      <c r="FGA6" s="131"/>
      <c r="FGB6" s="131"/>
      <c r="FGC6" s="131"/>
      <c r="FGD6" s="131"/>
      <c r="FGE6" s="131"/>
      <c r="FGF6" s="131"/>
      <c r="FGG6" s="131"/>
      <c r="FGH6" s="131"/>
      <c r="FGI6" s="131"/>
      <c r="FGJ6" s="131"/>
      <c r="FGK6" s="131"/>
      <c r="FGL6" s="131"/>
      <c r="FGM6" s="131"/>
      <c r="FGN6" s="131"/>
      <c r="FGO6" s="131"/>
      <c r="FGP6" s="131"/>
      <c r="FGQ6" s="131"/>
      <c r="FGR6" s="131"/>
      <c r="FGS6" s="131"/>
      <c r="FGT6" s="131"/>
      <c r="FGU6" s="131"/>
      <c r="FGV6" s="131"/>
      <c r="FGW6" s="131"/>
      <c r="FGX6" s="131"/>
      <c r="FGY6" s="131"/>
      <c r="FGZ6" s="131"/>
      <c r="FHA6" s="131"/>
      <c r="FHB6" s="131"/>
      <c r="FHC6" s="131"/>
      <c r="FHD6" s="131"/>
      <c r="FHE6" s="131"/>
      <c r="FHF6" s="131"/>
      <c r="FHG6" s="131"/>
      <c r="FHH6" s="131"/>
      <c r="FHI6" s="131"/>
      <c r="FHJ6" s="131"/>
      <c r="FHK6" s="131"/>
      <c r="FHL6" s="131"/>
      <c r="FHM6" s="131"/>
      <c r="FHN6" s="131"/>
      <c r="FHO6" s="131"/>
      <c r="FHP6" s="131"/>
      <c r="FHQ6" s="131"/>
      <c r="FHR6" s="131"/>
      <c r="FHS6" s="131"/>
      <c r="FHT6" s="131"/>
      <c r="FHU6" s="131"/>
      <c r="FHV6" s="131"/>
      <c r="FHW6" s="131"/>
      <c r="FHX6" s="131"/>
      <c r="FHY6" s="131"/>
      <c r="FHZ6" s="131"/>
      <c r="FIA6" s="131"/>
      <c r="FIB6" s="131"/>
      <c r="FIC6" s="131"/>
      <c r="FID6" s="131"/>
      <c r="FIE6" s="131"/>
      <c r="FIF6" s="131"/>
      <c r="FIG6" s="131"/>
      <c r="FIH6" s="131"/>
      <c r="FII6" s="131"/>
      <c r="FIJ6" s="131"/>
      <c r="FIK6" s="131"/>
      <c r="FIL6" s="131"/>
      <c r="FIM6" s="131"/>
      <c r="FIN6" s="131"/>
      <c r="FIO6" s="131"/>
      <c r="FIP6" s="131"/>
      <c r="FIQ6" s="131"/>
      <c r="FIR6" s="131"/>
      <c r="FIS6" s="131"/>
      <c r="FIT6" s="131"/>
      <c r="FIU6" s="131"/>
      <c r="FIV6" s="131"/>
      <c r="FIW6" s="131"/>
      <c r="FIX6" s="131"/>
      <c r="FIY6" s="131"/>
      <c r="FIZ6" s="131"/>
      <c r="FJA6" s="131"/>
      <c r="FJB6" s="131"/>
      <c r="FJC6" s="131"/>
      <c r="FJD6" s="131"/>
      <c r="FJE6" s="131"/>
      <c r="FJF6" s="131"/>
      <c r="FJG6" s="131"/>
      <c r="FJH6" s="131"/>
      <c r="FJI6" s="131"/>
      <c r="FJJ6" s="131"/>
      <c r="FJK6" s="131"/>
      <c r="FJL6" s="131"/>
      <c r="FJM6" s="131"/>
      <c r="FJN6" s="131"/>
      <c r="FJO6" s="131"/>
      <c r="FJP6" s="131"/>
      <c r="FJQ6" s="131"/>
      <c r="FJR6" s="131"/>
      <c r="FJS6" s="131"/>
      <c r="FJT6" s="131"/>
      <c r="FJU6" s="131"/>
      <c r="FJV6" s="131"/>
      <c r="FJW6" s="131"/>
      <c r="FJX6" s="131"/>
      <c r="FJY6" s="131"/>
      <c r="FJZ6" s="131"/>
      <c r="FKA6" s="131"/>
      <c r="FKB6" s="131"/>
      <c r="FKC6" s="131"/>
      <c r="FKD6" s="131"/>
      <c r="FKE6" s="131"/>
      <c r="FKF6" s="131"/>
      <c r="FKG6" s="131"/>
      <c r="FKH6" s="131"/>
      <c r="FKI6" s="131"/>
      <c r="FKJ6" s="131"/>
      <c r="FKK6" s="131"/>
      <c r="FKL6" s="131"/>
      <c r="FKM6" s="131"/>
      <c r="FKN6" s="131"/>
      <c r="FKO6" s="131"/>
      <c r="FKP6" s="131"/>
      <c r="FKQ6" s="131"/>
      <c r="FKR6" s="131"/>
      <c r="FKS6" s="131"/>
      <c r="FKT6" s="131"/>
      <c r="FKU6" s="131"/>
      <c r="FKV6" s="131"/>
      <c r="FKW6" s="131"/>
      <c r="FKX6" s="131"/>
      <c r="FKY6" s="131"/>
      <c r="FKZ6" s="131"/>
      <c r="FLA6" s="131"/>
      <c r="FLB6" s="131"/>
      <c r="FLC6" s="131"/>
      <c r="FLD6" s="131"/>
      <c r="FLE6" s="131"/>
      <c r="FLF6" s="131"/>
      <c r="FLG6" s="131"/>
      <c r="FLH6" s="131"/>
      <c r="FLI6" s="131"/>
      <c r="FLJ6" s="131"/>
      <c r="FLK6" s="131"/>
      <c r="FLL6" s="131"/>
      <c r="FLM6" s="131"/>
      <c r="FLN6" s="131"/>
      <c r="FLO6" s="131"/>
      <c r="FLP6" s="131"/>
      <c r="FLQ6" s="131"/>
      <c r="FLR6" s="131"/>
      <c r="FLS6" s="131"/>
      <c r="FLT6" s="131"/>
      <c r="FLU6" s="131"/>
      <c r="FLV6" s="131"/>
      <c r="FLW6" s="131"/>
      <c r="FLX6" s="131"/>
      <c r="FLY6" s="131"/>
      <c r="FLZ6" s="131"/>
      <c r="FMA6" s="131"/>
      <c r="FMB6" s="131"/>
      <c r="FMC6" s="131"/>
      <c r="FMD6" s="131"/>
      <c r="FME6" s="131"/>
      <c r="FMF6" s="131"/>
      <c r="FMG6" s="131"/>
      <c r="FMH6" s="131"/>
      <c r="FMI6" s="131"/>
      <c r="FMJ6" s="131"/>
      <c r="FMK6" s="131"/>
      <c r="FML6" s="131"/>
      <c r="FMM6" s="131"/>
      <c r="FMN6" s="131"/>
      <c r="FMO6" s="131"/>
      <c r="FMP6" s="131"/>
      <c r="FMQ6" s="131"/>
      <c r="FMR6" s="131"/>
      <c r="FMS6" s="131"/>
      <c r="FMT6" s="131"/>
      <c r="FMU6" s="131"/>
      <c r="FMV6" s="131"/>
      <c r="FMW6" s="131"/>
      <c r="FMX6" s="131"/>
      <c r="FMY6" s="131"/>
      <c r="FMZ6" s="131"/>
      <c r="FNA6" s="131"/>
      <c r="FNB6" s="131"/>
      <c r="FNC6" s="131"/>
      <c r="FND6" s="131"/>
      <c r="FNE6" s="131"/>
      <c r="FNF6" s="131"/>
      <c r="FNG6" s="131"/>
      <c r="FNH6" s="131"/>
      <c r="FNI6" s="131"/>
      <c r="FNJ6" s="131"/>
      <c r="FNK6" s="131"/>
      <c r="FNL6" s="131"/>
      <c r="FNM6" s="131"/>
      <c r="FNN6" s="131"/>
      <c r="FNO6" s="131"/>
      <c r="FNP6" s="131"/>
      <c r="FNQ6" s="131"/>
      <c r="FNR6" s="131"/>
      <c r="FNS6" s="131"/>
      <c r="FNT6" s="131"/>
      <c r="FNU6" s="131"/>
      <c r="FNV6" s="131"/>
      <c r="FNW6" s="131"/>
      <c r="FNX6" s="131"/>
      <c r="FNY6" s="131"/>
      <c r="FNZ6" s="131"/>
      <c r="FOA6" s="131"/>
      <c r="FOB6" s="131"/>
      <c r="FOC6" s="131"/>
      <c r="FOD6" s="131"/>
      <c r="FOE6" s="131"/>
      <c r="FOF6" s="131"/>
      <c r="FOG6" s="131"/>
      <c r="FOH6" s="131"/>
      <c r="FOI6" s="131"/>
      <c r="FOJ6" s="131"/>
      <c r="FOK6" s="131"/>
      <c r="FOL6" s="131"/>
      <c r="FOM6" s="131"/>
      <c r="FON6" s="131"/>
      <c r="FOO6" s="131"/>
      <c r="FOP6" s="131"/>
      <c r="FOQ6" s="131"/>
      <c r="FOR6" s="131"/>
      <c r="FOS6" s="131"/>
      <c r="FOT6" s="131"/>
      <c r="FOU6" s="131"/>
      <c r="FOV6" s="131"/>
      <c r="FOW6" s="131"/>
      <c r="FOX6" s="131"/>
      <c r="FOY6" s="131"/>
      <c r="FOZ6" s="131"/>
      <c r="FPA6" s="131"/>
      <c r="FPB6" s="131"/>
      <c r="FPC6" s="131"/>
      <c r="FPD6" s="131"/>
      <c r="FPE6" s="131"/>
      <c r="FPF6" s="131"/>
      <c r="FPG6" s="131"/>
      <c r="FPH6" s="131"/>
      <c r="FPI6" s="131"/>
      <c r="FPJ6" s="131"/>
      <c r="FPK6" s="131"/>
      <c r="FPL6" s="131"/>
      <c r="FPM6" s="131"/>
      <c r="FPN6" s="131"/>
      <c r="FPO6" s="131"/>
      <c r="FPP6" s="131"/>
      <c r="FPQ6" s="131"/>
      <c r="FPR6" s="131"/>
      <c r="FPS6" s="131"/>
      <c r="FPT6" s="131"/>
      <c r="FPU6" s="131"/>
      <c r="FPV6" s="131"/>
      <c r="FPW6" s="131"/>
      <c r="FPX6" s="131"/>
      <c r="FPY6" s="131"/>
      <c r="FPZ6" s="131"/>
      <c r="FQA6" s="131"/>
      <c r="FQB6" s="131"/>
      <c r="FQC6" s="131"/>
      <c r="FQD6" s="131"/>
      <c r="FQE6" s="131"/>
      <c r="FQF6" s="131"/>
      <c r="FQG6" s="131"/>
      <c r="FQH6" s="131"/>
      <c r="FQI6" s="131"/>
      <c r="FQJ6" s="131"/>
      <c r="FQK6" s="131"/>
      <c r="FQL6" s="131"/>
      <c r="FQM6" s="131"/>
      <c r="FQN6" s="131"/>
      <c r="FQO6" s="131"/>
      <c r="FQP6" s="131"/>
      <c r="FQQ6" s="131"/>
      <c r="FQR6" s="131"/>
      <c r="FQS6" s="131"/>
      <c r="FQT6" s="131"/>
      <c r="FQU6" s="131"/>
      <c r="FQV6" s="131"/>
      <c r="FQW6" s="131"/>
      <c r="FQX6" s="131"/>
      <c r="FQY6" s="131"/>
      <c r="FQZ6" s="131"/>
      <c r="FRA6" s="131"/>
      <c r="FRB6" s="131"/>
      <c r="FRC6" s="131"/>
      <c r="FRD6" s="131"/>
      <c r="FRE6" s="131"/>
      <c r="FRF6" s="131"/>
      <c r="FRG6" s="131"/>
      <c r="FRH6" s="131"/>
      <c r="FRI6" s="131"/>
      <c r="FRJ6" s="131"/>
      <c r="FRK6" s="131"/>
      <c r="FRL6" s="131"/>
      <c r="FRM6" s="131"/>
      <c r="FRN6" s="131"/>
      <c r="FRO6" s="131"/>
      <c r="FRP6" s="131"/>
      <c r="FRQ6" s="131"/>
      <c r="FRR6" s="131"/>
      <c r="FRS6" s="131"/>
      <c r="FRT6" s="131"/>
      <c r="FRU6" s="131"/>
      <c r="FRV6" s="131"/>
      <c r="FRW6" s="131"/>
      <c r="FRX6" s="131"/>
      <c r="FRY6" s="131"/>
      <c r="FRZ6" s="131"/>
      <c r="FSA6" s="131"/>
      <c r="FSB6" s="131"/>
      <c r="FSC6" s="131"/>
      <c r="FSD6" s="131"/>
      <c r="FSE6" s="131"/>
      <c r="FSF6" s="131"/>
      <c r="FSG6" s="131"/>
      <c r="FSH6" s="131"/>
      <c r="FSI6" s="131"/>
      <c r="FSJ6" s="131"/>
      <c r="FSK6" s="131"/>
      <c r="FSL6" s="131"/>
      <c r="FSM6" s="131"/>
      <c r="FSN6" s="131"/>
      <c r="FSO6" s="131"/>
      <c r="FSP6" s="131"/>
      <c r="FSQ6" s="131"/>
      <c r="FSR6" s="131"/>
      <c r="FSS6" s="131"/>
      <c r="FST6" s="131"/>
      <c r="FSU6" s="131"/>
      <c r="FSV6" s="131"/>
      <c r="FSW6" s="131"/>
      <c r="FSX6" s="131"/>
      <c r="FSY6" s="131"/>
      <c r="FSZ6" s="131"/>
      <c r="FTA6" s="131"/>
      <c r="FTB6" s="131"/>
      <c r="FTC6" s="131"/>
      <c r="FTD6" s="131"/>
      <c r="FTE6" s="131"/>
      <c r="FTF6" s="131"/>
      <c r="FTG6" s="131"/>
      <c r="FTH6" s="131"/>
      <c r="FTI6" s="131"/>
      <c r="FTJ6" s="131"/>
      <c r="FTK6" s="131"/>
      <c r="FTL6" s="131"/>
      <c r="FTM6" s="131"/>
      <c r="FTN6" s="131"/>
      <c r="FTO6" s="131"/>
      <c r="FTP6" s="131"/>
      <c r="FTQ6" s="131"/>
      <c r="FTR6" s="131"/>
      <c r="FTS6" s="131"/>
      <c r="FTT6" s="131"/>
      <c r="FTU6" s="131"/>
      <c r="FTV6" s="131"/>
      <c r="FTW6" s="131"/>
      <c r="FTX6" s="131"/>
      <c r="FTY6" s="131"/>
      <c r="FTZ6" s="131"/>
      <c r="FUA6" s="131"/>
      <c r="FUB6" s="131"/>
      <c r="FUC6" s="131"/>
      <c r="FUD6" s="131"/>
      <c r="FUE6" s="131"/>
      <c r="FUF6" s="131"/>
      <c r="FUG6" s="131"/>
      <c r="FUH6" s="131"/>
      <c r="FUI6" s="131"/>
      <c r="FUJ6" s="131"/>
      <c r="FUK6" s="131"/>
      <c r="FUL6" s="131"/>
      <c r="FUM6" s="131"/>
      <c r="FUN6" s="131"/>
      <c r="FUO6" s="131"/>
      <c r="FUP6" s="131"/>
      <c r="FUQ6" s="131"/>
      <c r="FUR6" s="131"/>
      <c r="FUS6" s="131"/>
      <c r="FUT6" s="131"/>
      <c r="FUU6" s="131"/>
      <c r="FUV6" s="131"/>
      <c r="FUW6" s="131"/>
      <c r="FUX6" s="131"/>
      <c r="FUY6" s="131"/>
      <c r="FUZ6" s="131"/>
      <c r="FVA6" s="131"/>
      <c r="FVB6" s="131"/>
      <c r="FVC6" s="131"/>
      <c r="FVD6" s="131"/>
      <c r="FVE6" s="131"/>
      <c r="FVF6" s="131"/>
      <c r="FVG6" s="131"/>
      <c r="FVH6" s="131"/>
      <c r="FVI6" s="131"/>
      <c r="FVJ6" s="131"/>
      <c r="FVK6" s="131"/>
      <c r="FVL6" s="131"/>
      <c r="FVM6" s="131"/>
      <c r="FVN6" s="131"/>
      <c r="FVO6" s="131"/>
      <c r="FVP6" s="131"/>
      <c r="FVQ6" s="131"/>
      <c r="FVR6" s="131"/>
      <c r="FVS6" s="131"/>
      <c r="FVT6" s="131"/>
      <c r="FVU6" s="131"/>
      <c r="FVV6" s="131"/>
      <c r="FVW6" s="131"/>
      <c r="FVX6" s="131"/>
      <c r="FVY6" s="131"/>
      <c r="FVZ6" s="131"/>
      <c r="FWA6" s="131"/>
      <c r="FWB6" s="131"/>
      <c r="FWC6" s="131"/>
      <c r="FWD6" s="131"/>
      <c r="FWE6" s="131"/>
      <c r="FWF6" s="131"/>
      <c r="FWG6" s="131"/>
      <c r="FWH6" s="131"/>
      <c r="FWI6" s="131"/>
      <c r="FWJ6" s="131"/>
      <c r="FWK6" s="131"/>
      <c r="FWL6" s="131"/>
      <c r="FWM6" s="131"/>
      <c r="FWN6" s="131"/>
      <c r="FWO6" s="131"/>
      <c r="FWP6" s="131"/>
      <c r="FWQ6" s="131"/>
      <c r="FWR6" s="131"/>
      <c r="FWS6" s="131"/>
      <c r="FWT6" s="131"/>
      <c r="FWU6" s="131"/>
      <c r="FWV6" s="131"/>
      <c r="FWW6" s="131"/>
      <c r="FWX6" s="131"/>
      <c r="FWY6" s="131"/>
      <c r="FWZ6" s="131"/>
      <c r="FXA6" s="131"/>
      <c r="FXB6" s="131"/>
      <c r="FXC6" s="131"/>
      <c r="FXD6" s="131"/>
      <c r="FXE6" s="131"/>
      <c r="FXF6" s="131"/>
      <c r="FXG6" s="131"/>
      <c r="FXH6" s="131"/>
      <c r="FXI6" s="131"/>
      <c r="FXJ6" s="131"/>
      <c r="FXK6" s="131"/>
      <c r="FXL6" s="131"/>
      <c r="FXM6" s="131"/>
      <c r="FXN6" s="131"/>
      <c r="FXO6" s="131"/>
      <c r="FXP6" s="131"/>
      <c r="FXQ6" s="131"/>
      <c r="FXR6" s="131"/>
      <c r="FXS6" s="131"/>
      <c r="FXT6" s="131"/>
      <c r="FXU6" s="131"/>
      <c r="FXV6" s="131"/>
      <c r="FXW6" s="131"/>
      <c r="FXX6" s="131"/>
      <c r="FXY6" s="131"/>
      <c r="FXZ6" s="131"/>
      <c r="FYA6" s="131"/>
      <c r="FYB6" s="131"/>
      <c r="FYC6" s="131"/>
      <c r="FYD6" s="131"/>
      <c r="FYE6" s="131"/>
      <c r="FYF6" s="131"/>
      <c r="FYG6" s="131"/>
      <c r="FYH6" s="131"/>
      <c r="FYI6" s="131"/>
      <c r="FYJ6" s="131"/>
      <c r="FYK6" s="131"/>
      <c r="FYL6" s="131"/>
      <c r="FYM6" s="131"/>
      <c r="FYN6" s="131"/>
      <c r="FYO6" s="131"/>
      <c r="FYP6" s="131"/>
      <c r="FYQ6" s="131"/>
      <c r="FYR6" s="131"/>
      <c r="FYS6" s="131"/>
      <c r="FYT6" s="131"/>
      <c r="FYU6" s="131"/>
      <c r="FYV6" s="131"/>
      <c r="FYW6" s="131"/>
      <c r="FYX6" s="131"/>
      <c r="FYY6" s="131"/>
      <c r="FYZ6" s="131"/>
      <c r="FZA6" s="131"/>
      <c r="FZB6" s="131"/>
      <c r="FZC6" s="131"/>
      <c r="FZD6" s="131"/>
      <c r="FZE6" s="131"/>
      <c r="FZF6" s="131"/>
      <c r="FZG6" s="131"/>
      <c r="FZH6" s="131"/>
      <c r="FZI6" s="131"/>
      <c r="FZJ6" s="131"/>
      <c r="FZK6" s="131"/>
      <c r="FZL6" s="131"/>
      <c r="FZM6" s="131"/>
      <c r="FZN6" s="131"/>
      <c r="FZO6" s="131"/>
      <c r="FZP6" s="131"/>
      <c r="FZQ6" s="131"/>
      <c r="FZR6" s="131"/>
      <c r="FZS6" s="131"/>
      <c r="FZT6" s="131"/>
      <c r="FZU6" s="131"/>
      <c r="FZV6" s="131"/>
      <c r="FZW6" s="131"/>
      <c r="FZX6" s="131"/>
      <c r="FZY6" s="131"/>
      <c r="FZZ6" s="131"/>
      <c r="GAA6" s="131"/>
      <c r="GAB6" s="131"/>
      <c r="GAC6" s="131"/>
      <c r="GAD6" s="131"/>
      <c r="GAE6" s="131"/>
      <c r="GAF6" s="131"/>
      <c r="GAG6" s="131"/>
      <c r="GAH6" s="131"/>
      <c r="GAI6" s="131"/>
      <c r="GAJ6" s="131"/>
      <c r="GAK6" s="131"/>
      <c r="GAL6" s="131"/>
      <c r="GAM6" s="131"/>
      <c r="GAN6" s="131"/>
      <c r="GAO6" s="131"/>
      <c r="GAP6" s="131"/>
      <c r="GAQ6" s="131"/>
      <c r="GAR6" s="131"/>
      <c r="GAS6" s="131"/>
      <c r="GAT6" s="131"/>
      <c r="GAU6" s="131"/>
      <c r="GAV6" s="131"/>
      <c r="GAW6" s="131"/>
      <c r="GAX6" s="131"/>
      <c r="GAY6" s="131"/>
      <c r="GAZ6" s="131"/>
      <c r="GBA6" s="131"/>
      <c r="GBB6" s="131"/>
      <c r="GBC6" s="131"/>
      <c r="GBD6" s="131"/>
      <c r="GBE6" s="131"/>
      <c r="GBF6" s="131"/>
      <c r="GBG6" s="131"/>
      <c r="GBH6" s="131"/>
      <c r="GBI6" s="131"/>
      <c r="GBJ6" s="131"/>
      <c r="GBK6" s="131"/>
      <c r="GBL6" s="131"/>
      <c r="GBM6" s="131"/>
      <c r="GBN6" s="131"/>
      <c r="GBO6" s="131"/>
      <c r="GBP6" s="131"/>
      <c r="GBQ6" s="131"/>
      <c r="GBR6" s="131"/>
      <c r="GBS6" s="131"/>
      <c r="GBT6" s="131"/>
      <c r="GBU6" s="131"/>
      <c r="GBV6" s="131"/>
      <c r="GBW6" s="131"/>
      <c r="GBX6" s="131"/>
      <c r="GBY6" s="131"/>
      <c r="GBZ6" s="131"/>
      <c r="GCA6" s="131"/>
      <c r="GCB6" s="131"/>
      <c r="GCC6" s="131"/>
      <c r="GCD6" s="131"/>
      <c r="GCE6" s="131"/>
      <c r="GCF6" s="131"/>
      <c r="GCG6" s="131"/>
      <c r="GCH6" s="131"/>
      <c r="GCI6" s="131"/>
      <c r="GCJ6" s="131"/>
      <c r="GCK6" s="131"/>
      <c r="GCL6" s="131"/>
      <c r="GCM6" s="131"/>
      <c r="GCN6" s="131"/>
      <c r="GCO6" s="131"/>
      <c r="GCP6" s="131"/>
      <c r="GCQ6" s="131"/>
      <c r="GCR6" s="131"/>
      <c r="GCS6" s="131"/>
      <c r="GCT6" s="131"/>
      <c r="GCU6" s="131"/>
      <c r="GCV6" s="131"/>
      <c r="GCW6" s="131"/>
      <c r="GCX6" s="131"/>
      <c r="GCY6" s="131"/>
      <c r="GCZ6" s="131"/>
      <c r="GDA6" s="131"/>
      <c r="GDB6" s="131"/>
      <c r="GDC6" s="131"/>
      <c r="GDD6" s="131"/>
      <c r="GDE6" s="131"/>
      <c r="GDF6" s="131"/>
      <c r="GDG6" s="131"/>
      <c r="GDH6" s="131"/>
      <c r="GDI6" s="131"/>
      <c r="GDJ6" s="131"/>
      <c r="GDK6" s="131"/>
      <c r="GDL6" s="131"/>
      <c r="GDM6" s="131"/>
      <c r="GDN6" s="131"/>
      <c r="GDO6" s="131"/>
      <c r="GDP6" s="131"/>
      <c r="GDQ6" s="131"/>
      <c r="GDR6" s="131"/>
      <c r="GDS6" s="131"/>
      <c r="GDT6" s="131"/>
      <c r="GDU6" s="131"/>
      <c r="GDV6" s="131"/>
      <c r="GDW6" s="131"/>
      <c r="GDX6" s="131"/>
      <c r="GDY6" s="131"/>
      <c r="GDZ6" s="131"/>
      <c r="GEA6" s="131"/>
      <c r="GEB6" s="131"/>
      <c r="GEC6" s="131"/>
      <c r="GED6" s="131"/>
      <c r="GEE6" s="131"/>
      <c r="GEF6" s="131"/>
      <c r="GEG6" s="131"/>
      <c r="GEH6" s="131"/>
      <c r="GEI6" s="131"/>
      <c r="GEJ6" s="131"/>
      <c r="GEK6" s="131"/>
      <c r="GEL6" s="131"/>
      <c r="GEM6" s="131"/>
      <c r="GEN6" s="131"/>
      <c r="GEO6" s="131"/>
      <c r="GEP6" s="131"/>
      <c r="GEQ6" s="131"/>
      <c r="GER6" s="131"/>
      <c r="GES6" s="131"/>
      <c r="GET6" s="131"/>
      <c r="GEU6" s="131"/>
      <c r="GEV6" s="131"/>
      <c r="GEW6" s="131"/>
      <c r="GEX6" s="131"/>
      <c r="GEY6" s="131"/>
      <c r="GEZ6" s="131"/>
      <c r="GFA6" s="131"/>
      <c r="GFB6" s="131"/>
      <c r="GFC6" s="131"/>
      <c r="GFD6" s="131"/>
      <c r="GFE6" s="131"/>
      <c r="GFF6" s="131"/>
      <c r="GFG6" s="131"/>
      <c r="GFH6" s="131"/>
      <c r="GFI6" s="131"/>
      <c r="GFJ6" s="131"/>
      <c r="GFK6" s="131"/>
      <c r="GFL6" s="131"/>
      <c r="GFM6" s="131"/>
      <c r="GFN6" s="131"/>
      <c r="GFO6" s="131"/>
      <c r="GFP6" s="131"/>
      <c r="GFQ6" s="131"/>
      <c r="GFR6" s="131"/>
      <c r="GFS6" s="131"/>
      <c r="GFT6" s="131"/>
      <c r="GFU6" s="131"/>
      <c r="GFV6" s="131"/>
      <c r="GFW6" s="131"/>
      <c r="GFX6" s="131"/>
      <c r="GFY6" s="131"/>
      <c r="GFZ6" s="131"/>
      <c r="GGA6" s="131"/>
      <c r="GGB6" s="131"/>
      <c r="GGC6" s="131"/>
      <c r="GGD6" s="131"/>
      <c r="GGE6" s="131"/>
      <c r="GGF6" s="131"/>
      <c r="GGG6" s="131"/>
      <c r="GGH6" s="131"/>
      <c r="GGI6" s="131"/>
      <c r="GGJ6" s="131"/>
      <c r="GGK6" s="131"/>
      <c r="GGL6" s="131"/>
      <c r="GGM6" s="131"/>
      <c r="GGN6" s="131"/>
      <c r="GGO6" s="131"/>
      <c r="GGP6" s="131"/>
      <c r="GGQ6" s="131"/>
      <c r="GGR6" s="131"/>
      <c r="GGS6" s="131"/>
      <c r="GGT6" s="131"/>
      <c r="GGU6" s="131"/>
      <c r="GGV6" s="131"/>
      <c r="GGW6" s="131"/>
      <c r="GGX6" s="131"/>
      <c r="GGY6" s="131"/>
      <c r="GGZ6" s="131"/>
      <c r="GHA6" s="131"/>
      <c r="GHB6" s="131"/>
      <c r="GHC6" s="131"/>
      <c r="GHD6" s="131"/>
      <c r="GHE6" s="131"/>
      <c r="GHF6" s="131"/>
      <c r="GHG6" s="131"/>
      <c r="GHH6" s="131"/>
      <c r="GHI6" s="131"/>
      <c r="GHJ6" s="131"/>
      <c r="GHK6" s="131"/>
      <c r="GHL6" s="131"/>
      <c r="GHM6" s="131"/>
      <c r="GHN6" s="131"/>
      <c r="GHO6" s="131"/>
      <c r="GHP6" s="131"/>
      <c r="GHQ6" s="131"/>
      <c r="GHR6" s="131"/>
      <c r="GHS6" s="131"/>
      <c r="GHT6" s="131"/>
      <c r="GHU6" s="131"/>
      <c r="GHV6" s="131"/>
      <c r="GHW6" s="131"/>
      <c r="GHX6" s="131"/>
      <c r="GHY6" s="131"/>
      <c r="GHZ6" s="131"/>
      <c r="GIA6" s="131"/>
      <c r="GIB6" s="131"/>
      <c r="GIC6" s="131"/>
      <c r="GID6" s="131"/>
      <c r="GIE6" s="131"/>
      <c r="GIF6" s="131"/>
      <c r="GIG6" s="131"/>
      <c r="GIH6" s="131"/>
      <c r="GII6" s="131"/>
      <c r="GIJ6" s="131"/>
      <c r="GIK6" s="131"/>
      <c r="GIL6" s="131"/>
      <c r="GIM6" s="131"/>
      <c r="GIN6" s="131"/>
      <c r="GIO6" s="131"/>
      <c r="GIP6" s="131"/>
      <c r="GIQ6" s="131"/>
      <c r="GIR6" s="131"/>
      <c r="GIS6" s="131"/>
      <c r="GIT6" s="131"/>
      <c r="GIU6" s="131"/>
      <c r="GIV6" s="131"/>
      <c r="GIW6" s="131"/>
      <c r="GIX6" s="131"/>
      <c r="GIY6" s="131"/>
      <c r="GIZ6" s="131"/>
      <c r="GJA6" s="131"/>
      <c r="GJB6" s="131"/>
      <c r="GJC6" s="131"/>
      <c r="GJD6" s="131"/>
      <c r="GJE6" s="131"/>
      <c r="GJF6" s="131"/>
      <c r="GJG6" s="131"/>
      <c r="GJH6" s="131"/>
      <c r="GJI6" s="131"/>
      <c r="GJJ6" s="131"/>
      <c r="GJK6" s="131"/>
      <c r="GJL6" s="131"/>
      <c r="GJM6" s="131"/>
      <c r="GJN6" s="131"/>
      <c r="GJO6" s="131"/>
      <c r="GJP6" s="131"/>
      <c r="GJQ6" s="131"/>
      <c r="GJR6" s="131"/>
      <c r="GJS6" s="131"/>
      <c r="GJT6" s="131"/>
      <c r="GJU6" s="131"/>
      <c r="GJV6" s="131"/>
      <c r="GJW6" s="131"/>
      <c r="GJX6" s="131"/>
      <c r="GJY6" s="131"/>
      <c r="GJZ6" s="131"/>
      <c r="GKA6" s="131"/>
      <c r="GKB6" s="131"/>
      <c r="GKC6" s="131"/>
      <c r="GKD6" s="131"/>
      <c r="GKE6" s="131"/>
      <c r="GKF6" s="131"/>
      <c r="GKG6" s="131"/>
      <c r="GKH6" s="131"/>
      <c r="GKI6" s="131"/>
      <c r="GKJ6" s="131"/>
      <c r="GKK6" s="131"/>
      <c r="GKL6" s="131"/>
      <c r="GKM6" s="131"/>
      <c r="GKN6" s="131"/>
      <c r="GKO6" s="131"/>
      <c r="GKP6" s="131"/>
      <c r="GKQ6" s="131"/>
      <c r="GKR6" s="131"/>
      <c r="GKS6" s="131"/>
      <c r="GKT6" s="131"/>
      <c r="GKU6" s="131"/>
      <c r="GKV6" s="131"/>
      <c r="GKW6" s="131"/>
      <c r="GKX6" s="131"/>
      <c r="GKY6" s="131"/>
      <c r="GKZ6" s="131"/>
      <c r="GLA6" s="131"/>
      <c r="GLB6" s="131"/>
      <c r="GLC6" s="131"/>
      <c r="GLD6" s="131"/>
      <c r="GLE6" s="131"/>
      <c r="GLF6" s="131"/>
      <c r="GLG6" s="131"/>
      <c r="GLH6" s="131"/>
      <c r="GLI6" s="131"/>
      <c r="GLJ6" s="131"/>
      <c r="GLK6" s="131"/>
      <c r="GLL6" s="131"/>
      <c r="GLM6" s="131"/>
      <c r="GLN6" s="131"/>
      <c r="GLO6" s="131"/>
      <c r="GLP6" s="131"/>
      <c r="GLQ6" s="131"/>
      <c r="GLR6" s="131"/>
      <c r="GLS6" s="131"/>
      <c r="GLT6" s="131"/>
      <c r="GLU6" s="131"/>
      <c r="GLV6" s="131"/>
      <c r="GLW6" s="131"/>
      <c r="GLX6" s="131"/>
      <c r="GLY6" s="131"/>
      <c r="GLZ6" s="131"/>
      <c r="GMA6" s="131"/>
      <c r="GMB6" s="131"/>
      <c r="GMC6" s="131"/>
      <c r="GMD6" s="131"/>
      <c r="GME6" s="131"/>
      <c r="GMF6" s="131"/>
      <c r="GMG6" s="131"/>
      <c r="GMH6" s="131"/>
      <c r="GMI6" s="131"/>
      <c r="GMJ6" s="131"/>
      <c r="GMK6" s="131"/>
      <c r="GML6" s="131"/>
      <c r="GMM6" s="131"/>
      <c r="GMN6" s="131"/>
      <c r="GMO6" s="131"/>
      <c r="GMP6" s="131"/>
      <c r="GMQ6" s="131"/>
      <c r="GMR6" s="131"/>
      <c r="GMS6" s="131"/>
      <c r="GMT6" s="131"/>
      <c r="GMU6" s="131"/>
      <c r="GMV6" s="131"/>
      <c r="GMW6" s="131"/>
      <c r="GMX6" s="131"/>
      <c r="GMY6" s="131"/>
      <c r="GMZ6" s="131"/>
      <c r="GNA6" s="131"/>
      <c r="GNB6" s="131"/>
      <c r="GNC6" s="131"/>
      <c r="GND6" s="131"/>
      <c r="GNE6" s="131"/>
      <c r="GNF6" s="131"/>
      <c r="GNG6" s="131"/>
      <c r="GNH6" s="131"/>
      <c r="GNI6" s="131"/>
      <c r="GNJ6" s="131"/>
      <c r="GNK6" s="131"/>
      <c r="GNL6" s="131"/>
      <c r="GNM6" s="131"/>
      <c r="GNN6" s="131"/>
      <c r="GNO6" s="131"/>
      <c r="GNP6" s="131"/>
      <c r="GNQ6" s="131"/>
      <c r="GNR6" s="131"/>
      <c r="GNS6" s="131"/>
      <c r="GNT6" s="131"/>
      <c r="GNU6" s="131"/>
      <c r="GNV6" s="131"/>
      <c r="GNW6" s="131"/>
      <c r="GNX6" s="131"/>
      <c r="GNY6" s="131"/>
      <c r="GNZ6" s="131"/>
      <c r="GOA6" s="131"/>
      <c r="GOB6" s="131"/>
      <c r="GOC6" s="131"/>
      <c r="GOD6" s="131"/>
      <c r="GOE6" s="131"/>
      <c r="GOF6" s="131"/>
      <c r="GOG6" s="131"/>
      <c r="GOH6" s="131"/>
      <c r="GOI6" s="131"/>
      <c r="GOJ6" s="131"/>
      <c r="GOK6" s="131"/>
      <c r="GOL6" s="131"/>
      <c r="GOM6" s="131"/>
      <c r="GON6" s="131"/>
      <c r="GOO6" s="131"/>
      <c r="GOP6" s="131"/>
      <c r="GOQ6" s="131"/>
      <c r="GOR6" s="131"/>
      <c r="GOS6" s="131"/>
      <c r="GOT6" s="131"/>
      <c r="GOU6" s="131"/>
      <c r="GOV6" s="131"/>
      <c r="GOW6" s="131"/>
      <c r="GOX6" s="131"/>
      <c r="GOY6" s="131"/>
      <c r="GOZ6" s="131"/>
      <c r="GPA6" s="131"/>
      <c r="GPB6" s="131"/>
      <c r="GPC6" s="131"/>
      <c r="GPD6" s="131"/>
      <c r="GPE6" s="131"/>
      <c r="GPF6" s="131"/>
      <c r="GPG6" s="131"/>
      <c r="GPH6" s="131"/>
      <c r="GPI6" s="131"/>
      <c r="GPJ6" s="131"/>
      <c r="GPK6" s="131"/>
      <c r="GPL6" s="131"/>
      <c r="GPM6" s="131"/>
      <c r="GPN6" s="131"/>
      <c r="GPO6" s="131"/>
      <c r="GPP6" s="131"/>
      <c r="GPQ6" s="131"/>
      <c r="GPR6" s="131"/>
      <c r="GPS6" s="131"/>
      <c r="GPT6" s="131"/>
      <c r="GPU6" s="131"/>
      <c r="GPV6" s="131"/>
      <c r="GPW6" s="131"/>
      <c r="GPX6" s="131"/>
      <c r="GPY6" s="131"/>
      <c r="GPZ6" s="131"/>
      <c r="GQA6" s="131"/>
      <c r="GQB6" s="131"/>
      <c r="GQC6" s="131"/>
      <c r="GQD6" s="131"/>
      <c r="GQE6" s="131"/>
      <c r="GQF6" s="131"/>
      <c r="GQG6" s="131"/>
      <c r="GQH6" s="131"/>
      <c r="GQI6" s="131"/>
      <c r="GQJ6" s="131"/>
      <c r="GQK6" s="131"/>
      <c r="GQL6" s="131"/>
      <c r="GQM6" s="131"/>
      <c r="GQN6" s="131"/>
      <c r="GQO6" s="131"/>
      <c r="GQP6" s="131"/>
      <c r="GQQ6" s="131"/>
      <c r="GQR6" s="131"/>
      <c r="GQS6" s="131"/>
      <c r="GQT6" s="131"/>
      <c r="GQU6" s="131"/>
      <c r="GQV6" s="131"/>
      <c r="GQW6" s="131"/>
      <c r="GQX6" s="131"/>
      <c r="GQY6" s="131"/>
      <c r="GQZ6" s="131"/>
      <c r="GRA6" s="131"/>
      <c r="GRB6" s="131"/>
      <c r="GRC6" s="131"/>
      <c r="GRD6" s="131"/>
      <c r="GRE6" s="131"/>
      <c r="GRF6" s="131"/>
      <c r="GRG6" s="131"/>
      <c r="GRH6" s="131"/>
      <c r="GRI6" s="131"/>
      <c r="GRJ6" s="131"/>
      <c r="GRK6" s="131"/>
      <c r="GRL6" s="131"/>
      <c r="GRM6" s="131"/>
      <c r="GRN6" s="131"/>
      <c r="GRO6" s="131"/>
      <c r="GRP6" s="131"/>
      <c r="GRQ6" s="131"/>
      <c r="GRR6" s="131"/>
      <c r="GRS6" s="131"/>
      <c r="GRT6" s="131"/>
      <c r="GRU6" s="131"/>
      <c r="GRV6" s="131"/>
      <c r="GRW6" s="131"/>
      <c r="GRX6" s="131"/>
      <c r="GRY6" s="131"/>
      <c r="GRZ6" s="131"/>
      <c r="GSA6" s="131"/>
      <c r="GSB6" s="131"/>
      <c r="GSC6" s="131"/>
      <c r="GSD6" s="131"/>
      <c r="GSE6" s="131"/>
      <c r="GSF6" s="131"/>
      <c r="GSG6" s="131"/>
      <c r="GSH6" s="131"/>
      <c r="GSI6" s="131"/>
      <c r="GSJ6" s="131"/>
      <c r="GSK6" s="131"/>
      <c r="GSL6" s="131"/>
      <c r="GSM6" s="131"/>
      <c r="GSN6" s="131"/>
      <c r="GSO6" s="131"/>
      <c r="GSP6" s="131"/>
      <c r="GSQ6" s="131"/>
      <c r="GSR6" s="131"/>
      <c r="GSS6" s="131"/>
      <c r="GST6" s="131"/>
      <c r="GSU6" s="131"/>
      <c r="GSV6" s="131"/>
      <c r="GSW6" s="131"/>
      <c r="GSX6" s="131"/>
      <c r="GSY6" s="131"/>
      <c r="GSZ6" s="131"/>
      <c r="GTA6" s="131"/>
      <c r="GTB6" s="131"/>
      <c r="GTC6" s="131"/>
      <c r="GTD6" s="131"/>
      <c r="GTE6" s="131"/>
      <c r="GTF6" s="131"/>
      <c r="GTG6" s="131"/>
      <c r="GTH6" s="131"/>
      <c r="GTI6" s="131"/>
      <c r="GTJ6" s="131"/>
      <c r="GTK6" s="131"/>
      <c r="GTL6" s="131"/>
      <c r="GTM6" s="131"/>
      <c r="GTN6" s="131"/>
      <c r="GTO6" s="131"/>
      <c r="GTP6" s="131"/>
      <c r="GTQ6" s="131"/>
      <c r="GTR6" s="131"/>
      <c r="GTS6" s="131"/>
      <c r="GTT6" s="131"/>
      <c r="GTU6" s="131"/>
      <c r="GTV6" s="131"/>
      <c r="GTW6" s="131"/>
      <c r="GTX6" s="131"/>
      <c r="GTY6" s="131"/>
      <c r="GTZ6" s="131"/>
      <c r="GUA6" s="131"/>
      <c r="GUB6" s="131"/>
      <c r="GUC6" s="131"/>
      <c r="GUD6" s="131"/>
      <c r="GUE6" s="131"/>
      <c r="GUF6" s="131"/>
      <c r="GUG6" s="131"/>
      <c r="GUH6" s="131"/>
      <c r="GUI6" s="131"/>
      <c r="GUJ6" s="131"/>
      <c r="GUK6" s="131"/>
      <c r="GUL6" s="131"/>
      <c r="GUM6" s="131"/>
      <c r="GUN6" s="131"/>
      <c r="GUO6" s="131"/>
      <c r="GUP6" s="131"/>
      <c r="GUQ6" s="131"/>
      <c r="GUR6" s="131"/>
      <c r="GUS6" s="131"/>
      <c r="GUT6" s="131"/>
      <c r="GUU6" s="131"/>
      <c r="GUV6" s="131"/>
      <c r="GUW6" s="131"/>
      <c r="GUX6" s="131"/>
      <c r="GUY6" s="131"/>
      <c r="GUZ6" s="131"/>
      <c r="GVA6" s="131"/>
      <c r="GVB6" s="131"/>
      <c r="GVC6" s="131"/>
      <c r="GVD6" s="131"/>
      <c r="GVE6" s="131"/>
      <c r="GVF6" s="131"/>
      <c r="GVG6" s="131"/>
      <c r="GVH6" s="131"/>
      <c r="GVI6" s="131"/>
      <c r="GVJ6" s="131"/>
      <c r="GVK6" s="131"/>
      <c r="GVL6" s="131"/>
      <c r="GVM6" s="131"/>
      <c r="GVN6" s="131"/>
      <c r="GVO6" s="131"/>
      <c r="GVP6" s="131"/>
      <c r="GVQ6" s="131"/>
      <c r="GVR6" s="131"/>
      <c r="GVS6" s="131"/>
      <c r="GVT6" s="131"/>
      <c r="GVU6" s="131"/>
      <c r="GVV6" s="131"/>
      <c r="GVW6" s="131"/>
      <c r="GVX6" s="131"/>
      <c r="GVY6" s="131"/>
      <c r="GVZ6" s="131"/>
      <c r="GWA6" s="131"/>
      <c r="GWB6" s="131"/>
      <c r="GWC6" s="131"/>
      <c r="GWD6" s="131"/>
      <c r="GWE6" s="131"/>
      <c r="GWF6" s="131"/>
      <c r="GWG6" s="131"/>
      <c r="GWH6" s="131"/>
      <c r="GWI6" s="131"/>
      <c r="GWJ6" s="131"/>
      <c r="GWK6" s="131"/>
      <c r="GWL6" s="131"/>
      <c r="GWM6" s="131"/>
      <c r="GWN6" s="131"/>
      <c r="GWO6" s="131"/>
      <c r="GWP6" s="131"/>
      <c r="GWQ6" s="131"/>
      <c r="GWR6" s="131"/>
      <c r="GWS6" s="131"/>
      <c r="GWT6" s="131"/>
      <c r="GWU6" s="131"/>
      <c r="GWV6" s="131"/>
      <c r="GWW6" s="131"/>
      <c r="GWX6" s="131"/>
      <c r="GWY6" s="131"/>
      <c r="GWZ6" s="131"/>
      <c r="GXA6" s="131"/>
      <c r="GXB6" s="131"/>
      <c r="GXC6" s="131"/>
      <c r="GXD6" s="131"/>
      <c r="GXE6" s="131"/>
      <c r="GXF6" s="131"/>
      <c r="GXG6" s="131"/>
      <c r="GXH6" s="131"/>
      <c r="GXI6" s="131"/>
      <c r="GXJ6" s="131"/>
      <c r="GXK6" s="131"/>
      <c r="GXL6" s="131"/>
      <c r="GXM6" s="131"/>
      <c r="GXN6" s="131"/>
      <c r="GXO6" s="131"/>
      <c r="GXP6" s="131"/>
      <c r="GXQ6" s="131"/>
      <c r="GXR6" s="131"/>
      <c r="GXS6" s="131"/>
      <c r="GXT6" s="131"/>
      <c r="GXU6" s="131"/>
      <c r="GXV6" s="131"/>
      <c r="GXW6" s="131"/>
      <c r="GXX6" s="131"/>
      <c r="GXY6" s="131"/>
      <c r="GXZ6" s="131"/>
      <c r="GYA6" s="131"/>
      <c r="GYB6" s="131"/>
      <c r="GYC6" s="131"/>
      <c r="GYD6" s="131"/>
      <c r="GYE6" s="131"/>
      <c r="GYF6" s="131"/>
      <c r="GYG6" s="131"/>
      <c r="GYH6" s="131"/>
      <c r="GYI6" s="131"/>
      <c r="GYJ6" s="131"/>
      <c r="GYK6" s="131"/>
      <c r="GYL6" s="131"/>
      <c r="GYM6" s="131"/>
      <c r="GYN6" s="131"/>
      <c r="GYO6" s="131"/>
      <c r="GYP6" s="131"/>
      <c r="GYQ6" s="131"/>
      <c r="GYR6" s="131"/>
      <c r="GYS6" s="131"/>
      <c r="GYT6" s="131"/>
      <c r="GYU6" s="131"/>
      <c r="GYV6" s="131"/>
      <c r="GYW6" s="131"/>
      <c r="GYX6" s="131"/>
      <c r="GYY6" s="131"/>
      <c r="GYZ6" s="131"/>
      <c r="GZA6" s="131"/>
      <c r="GZB6" s="131"/>
      <c r="GZC6" s="131"/>
      <c r="GZD6" s="131"/>
      <c r="GZE6" s="131"/>
      <c r="GZF6" s="131"/>
      <c r="GZG6" s="131"/>
      <c r="GZH6" s="131"/>
      <c r="GZI6" s="131"/>
      <c r="GZJ6" s="131"/>
      <c r="GZK6" s="131"/>
      <c r="GZL6" s="131"/>
      <c r="GZM6" s="131"/>
      <c r="GZN6" s="131"/>
      <c r="GZO6" s="131"/>
      <c r="GZP6" s="131"/>
      <c r="GZQ6" s="131"/>
      <c r="GZR6" s="131"/>
      <c r="GZS6" s="131"/>
      <c r="GZT6" s="131"/>
      <c r="GZU6" s="131"/>
      <c r="GZV6" s="131"/>
      <c r="GZW6" s="131"/>
      <c r="GZX6" s="131"/>
      <c r="GZY6" s="131"/>
      <c r="GZZ6" s="131"/>
      <c r="HAA6" s="131"/>
      <c r="HAB6" s="131"/>
      <c r="HAC6" s="131"/>
      <c r="HAD6" s="131"/>
      <c r="HAE6" s="131"/>
      <c r="HAF6" s="131"/>
      <c r="HAG6" s="131"/>
      <c r="HAH6" s="131"/>
      <c r="HAI6" s="131"/>
      <c r="HAJ6" s="131"/>
      <c r="HAK6" s="131"/>
      <c r="HAL6" s="131"/>
      <c r="HAM6" s="131"/>
      <c r="HAN6" s="131"/>
      <c r="HAO6" s="131"/>
      <c r="HAP6" s="131"/>
      <c r="HAQ6" s="131"/>
      <c r="HAR6" s="131"/>
      <c r="HAS6" s="131"/>
      <c r="HAT6" s="131"/>
      <c r="HAU6" s="131"/>
      <c r="HAV6" s="131"/>
      <c r="HAW6" s="131"/>
      <c r="HAX6" s="131"/>
      <c r="HAY6" s="131"/>
      <c r="HAZ6" s="131"/>
      <c r="HBA6" s="131"/>
      <c r="HBB6" s="131"/>
      <c r="HBC6" s="131"/>
      <c r="HBD6" s="131"/>
      <c r="HBE6" s="131"/>
      <c r="HBF6" s="131"/>
      <c r="HBG6" s="131"/>
      <c r="HBH6" s="131"/>
      <c r="HBI6" s="131"/>
      <c r="HBJ6" s="131"/>
      <c r="HBK6" s="131"/>
      <c r="HBL6" s="131"/>
      <c r="HBM6" s="131"/>
      <c r="HBN6" s="131"/>
      <c r="HBO6" s="131"/>
      <c r="HBP6" s="131"/>
      <c r="HBQ6" s="131"/>
      <c r="HBR6" s="131"/>
      <c r="HBS6" s="131"/>
      <c r="HBT6" s="131"/>
      <c r="HBU6" s="131"/>
      <c r="HBV6" s="131"/>
      <c r="HBW6" s="131"/>
      <c r="HBX6" s="131"/>
      <c r="HBY6" s="131"/>
      <c r="HBZ6" s="131"/>
      <c r="HCA6" s="131"/>
      <c r="HCB6" s="131"/>
      <c r="HCC6" s="131"/>
      <c r="HCD6" s="131"/>
      <c r="HCE6" s="131"/>
      <c r="HCF6" s="131"/>
      <c r="HCG6" s="131"/>
      <c r="HCH6" s="131"/>
      <c r="HCI6" s="131"/>
      <c r="HCJ6" s="131"/>
      <c r="HCK6" s="131"/>
      <c r="HCL6" s="131"/>
      <c r="HCM6" s="131"/>
      <c r="HCN6" s="131"/>
      <c r="HCO6" s="131"/>
      <c r="HCP6" s="131"/>
      <c r="HCQ6" s="131"/>
      <c r="HCR6" s="131"/>
      <c r="HCS6" s="131"/>
      <c r="HCT6" s="131"/>
      <c r="HCU6" s="131"/>
      <c r="HCV6" s="131"/>
      <c r="HCW6" s="131"/>
      <c r="HCX6" s="131"/>
      <c r="HCY6" s="131"/>
      <c r="HCZ6" s="131"/>
      <c r="HDA6" s="131"/>
      <c r="HDB6" s="131"/>
      <c r="HDC6" s="131"/>
      <c r="HDD6" s="131"/>
      <c r="HDE6" s="131"/>
      <c r="HDF6" s="131"/>
      <c r="HDG6" s="131"/>
      <c r="HDH6" s="131"/>
      <c r="HDI6" s="131"/>
      <c r="HDJ6" s="131"/>
      <c r="HDK6" s="131"/>
      <c r="HDL6" s="131"/>
      <c r="HDM6" s="131"/>
      <c r="HDN6" s="131"/>
      <c r="HDO6" s="131"/>
      <c r="HDP6" s="131"/>
      <c r="HDQ6" s="131"/>
      <c r="HDR6" s="131"/>
      <c r="HDS6" s="131"/>
      <c r="HDT6" s="131"/>
      <c r="HDU6" s="131"/>
      <c r="HDV6" s="131"/>
      <c r="HDW6" s="131"/>
      <c r="HDX6" s="131"/>
      <c r="HDY6" s="131"/>
      <c r="HDZ6" s="131"/>
      <c r="HEA6" s="131"/>
      <c r="HEB6" s="131"/>
      <c r="HEC6" s="131"/>
      <c r="HED6" s="131"/>
      <c r="HEE6" s="131"/>
      <c r="HEF6" s="131"/>
      <c r="HEG6" s="131"/>
      <c r="HEH6" s="131"/>
      <c r="HEI6" s="131"/>
      <c r="HEJ6" s="131"/>
      <c r="HEK6" s="131"/>
      <c r="HEL6" s="131"/>
      <c r="HEM6" s="131"/>
      <c r="HEN6" s="131"/>
      <c r="HEO6" s="131"/>
      <c r="HEP6" s="131"/>
      <c r="HEQ6" s="131"/>
      <c r="HER6" s="131"/>
      <c r="HES6" s="131"/>
      <c r="HET6" s="131"/>
      <c r="HEU6" s="131"/>
      <c r="HEV6" s="131"/>
      <c r="HEW6" s="131"/>
      <c r="HEX6" s="131"/>
      <c r="HEY6" s="131"/>
      <c r="HEZ6" s="131"/>
      <c r="HFA6" s="131"/>
      <c r="HFB6" s="131"/>
      <c r="HFC6" s="131"/>
      <c r="HFD6" s="131"/>
      <c r="HFE6" s="131"/>
      <c r="HFF6" s="131"/>
      <c r="HFG6" s="131"/>
      <c r="HFH6" s="131"/>
      <c r="HFI6" s="131"/>
      <c r="HFJ6" s="131"/>
      <c r="HFK6" s="131"/>
      <c r="HFL6" s="131"/>
      <c r="HFM6" s="131"/>
      <c r="HFN6" s="131"/>
      <c r="HFO6" s="131"/>
      <c r="HFP6" s="131"/>
      <c r="HFQ6" s="131"/>
      <c r="HFR6" s="131"/>
      <c r="HFS6" s="131"/>
      <c r="HFT6" s="131"/>
      <c r="HFU6" s="131"/>
      <c r="HFV6" s="131"/>
      <c r="HFW6" s="131"/>
      <c r="HFX6" s="131"/>
      <c r="HFY6" s="131"/>
      <c r="HFZ6" s="131"/>
      <c r="HGA6" s="131"/>
      <c r="HGB6" s="131"/>
      <c r="HGC6" s="131"/>
      <c r="HGD6" s="131"/>
      <c r="HGE6" s="131"/>
      <c r="HGF6" s="131"/>
      <c r="HGG6" s="131"/>
      <c r="HGH6" s="131"/>
      <c r="HGI6" s="131"/>
      <c r="HGJ6" s="131"/>
      <c r="HGK6" s="131"/>
      <c r="HGL6" s="131"/>
      <c r="HGM6" s="131"/>
      <c r="HGN6" s="131"/>
      <c r="HGO6" s="131"/>
      <c r="HGP6" s="131"/>
      <c r="HGQ6" s="131"/>
      <c r="HGR6" s="131"/>
      <c r="HGS6" s="131"/>
      <c r="HGT6" s="131"/>
      <c r="HGU6" s="131"/>
      <c r="HGV6" s="131"/>
      <c r="HGW6" s="131"/>
      <c r="HGX6" s="131"/>
      <c r="HGY6" s="131"/>
      <c r="HGZ6" s="131"/>
      <c r="HHA6" s="131"/>
      <c r="HHB6" s="131"/>
      <c r="HHC6" s="131"/>
      <c r="HHD6" s="131"/>
      <c r="HHE6" s="131"/>
      <c r="HHF6" s="131"/>
      <c r="HHG6" s="131"/>
      <c r="HHH6" s="131"/>
      <c r="HHI6" s="131"/>
      <c r="HHJ6" s="131"/>
      <c r="HHK6" s="131"/>
      <c r="HHL6" s="131"/>
      <c r="HHM6" s="131"/>
      <c r="HHN6" s="131"/>
      <c r="HHO6" s="131"/>
      <c r="HHP6" s="131"/>
      <c r="HHQ6" s="131"/>
      <c r="HHR6" s="131"/>
      <c r="HHS6" s="131"/>
      <c r="HHT6" s="131"/>
      <c r="HHU6" s="131"/>
      <c r="HHV6" s="131"/>
      <c r="HHW6" s="131"/>
      <c r="HHX6" s="131"/>
      <c r="HHY6" s="131"/>
      <c r="HHZ6" s="131"/>
      <c r="HIA6" s="131"/>
      <c r="HIB6" s="131"/>
      <c r="HIC6" s="131"/>
      <c r="HID6" s="131"/>
      <c r="HIE6" s="131"/>
      <c r="HIF6" s="131"/>
      <c r="HIG6" s="131"/>
      <c r="HIH6" s="131"/>
      <c r="HII6" s="131"/>
      <c r="HIJ6" s="131"/>
      <c r="HIK6" s="131"/>
      <c r="HIL6" s="131"/>
      <c r="HIM6" s="131"/>
      <c r="HIN6" s="131"/>
      <c r="HIO6" s="131"/>
      <c r="HIP6" s="131"/>
      <c r="HIQ6" s="131"/>
      <c r="HIR6" s="131"/>
      <c r="HIS6" s="131"/>
      <c r="HIT6" s="131"/>
      <c r="HIU6" s="131"/>
      <c r="HIV6" s="131"/>
      <c r="HIW6" s="131"/>
      <c r="HIX6" s="131"/>
      <c r="HIY6" s="131"/>
      <c r="HIZ6" s="131"/>
      <c r="HJA6" s="131"/>
      <c r="HJB6" s="131"/>
      <c r="HJC6" s="131"/>
      <c r="HJD6" s="131"/>
      <c r="HJE6" s="131"/>
      <c r="HJF6" s="131"/>
      <c r="HJG6" s="131"/>
      <c r="HJH6" s="131"/>
      <c r="HJI6" s="131"/>
      <c r="HJJ6" s="131"/>
      <c r="HJK6" s="131"/>
      <c r="HJL6" s="131"/>
      <c r="HJM6" s="131"/>
      <c r="HJN6" s="131"/>
      <c r="HJO6" s="131"/>
      <c r="HJP6" s="131"/>
      <c r="HJQ6" s="131"/>
      <c r="HJR6" s="131"/>
      <c r="HJS6" s="131"/>
      <c r="HJT6" s="131"/>
      <c r="HJU6" s="131"/>
      <c r="HJV6" s="131"/>
      <c r="HJW6" s="131"/>
      <c r="HJX6" s="131"/>
      <c r="HJY6" s="131"/>
      <c r="HJZ6" s="131"/>
      <c r="HKA6" s="131"/>
      <c r="HKB6" s="131"/>
      <c r="HKC6" s="131"/>
      <c r="HKD6" s="131"/>
      <c r="HKE6" s="131"/>
      <c r="HKF6" s="131"/>
      <c r="HKG6" s="131"/>
      <c r="HKH6" s="131"/>
      <c r="HKI6" s="131"/>
      <c r="HKJ6" s="131"/>
      <c r="HKK6" s="131"/>
      <c r="HKL6" s="131"/>
      <c r="HKM6" s="131"/>
      <c r="HKN6" s="131"/>
      <c r="HKO6" s="131"/>
      <c r="HKP6" s="131"/>
      <c r="HKQ6" s="131"/>
      <c r="HKR6" s="131"/>
      <c r="HKS6" s="131"/>
      <c r="HKT6" s="131"/>
      <c r="HKU6" s="131"/>
      <c r="HKV6" s="131"/>
      <c r="HKW6" s="131"/>
      <c r="HKX6" s="131"/>
      <c r="HKY6" s="131"/>
      <c r="HKZ6" s="131"/>
      <c r="HLA6" s="131"/>
      <c r="HLB6" s="131"/>
      <c r="HLC6" s="131"/>
      <c r="HLD6" s="131"/>
      <c r="HLE6" s="131"/>
      <c r="HLF6" s="131"/>
      <c r="HLG6" s="131"/>
      <c r="HLH6" s="131"/>
      <c r="HLI6" s="131"/>
      <c r="HLJ6" s="131"/>
      <c r="HLK6" s="131"/>
      <c r="HLL6" s="131"/>
      <c r="HLM6" s="131"/>
      <c r="HLN6" s="131"/>
      <c r="HLO6" s="131"/>
      <c r="HLP6" s="131"/>
      <c r="HLQ6" s="131"/>
      <c r="HLR6" s="131"/>
      <c r="HLS6" s="131"/>
      <c r="HLT6" s="131"/>
      <c r="HLU6" s="131"/>
      <c r="HLV6" s="131"/>
      <c r="HLW6" s="131"/>
      <c r="HLX6" s="131"/>
      <c r="HLY6" s="131"/>
      <c r="HLZ6" s="131"/>
      <c r="HMA6" s="131"/>
      <c r="HMB6" s="131"/>
      <c r="HMC6" s="131"/>
      <c r="HMD6" s="131"/>
      <c r="HME6" s="131"/>
      <c r="HMF6" s="131"/>
      <c r="HMG6" s="131"/>
      <c r="HMH6" s="131"/>
      <c r="HMI6" s="131"/>
      <c r="HMJ6" s="131"/>
      <c r="HMK6" s="131"/>
      <c r="HML6" s="131"/>
      <c r="HMM6" s="131"/>
      <c r="HMN6" s="131"/>
      <c r="HMO6" s="131"/>
      <c r="HMP6" s="131"/>
      <c r="HMQ6" s="131"/>
      <c r="HMR6" s="131"/>
      <c r="HMS6" s="131"/>
      <c r="HMT6" s="131"/>
      <c r="HMU6" s="131"/>
      <c r="HMV6" s="131"/>
      <c r="HMW6" s="131"/>
      <c r="HMX6" s="131"/>
      <c r="HMY6" s="131"/>
      <c r="HMZ6" s="131"/>
      <c r="HNA6" s="131"/>
      <c r="HNB6" s="131"/>
      <c r="HNC6" s="131"/>
      <c r="HND6" s="131"/>
      <c r="HNE6" s="131"/>
      <c r="HNF6" s="131"/>
      <c r="HNG6" s="131"/>
      <c r="HNH6" s="131"/>
      <c r="HNI6" s="131"/>
      <c r="HNJ6" s="131"/>
      <c r="HNK6" s="131"/>
      <c r="HNL6" s="131"/>
      <c r="HNM6" s="131"/>
      <c r="HNN6" s="131"/>
      <c r="HNO6" s="131"/>
      <c r="HNP6" s="131"/>
      <c r="HNQ6" s="131"/>
      <c r="HNR6" s="131"/>
      <c r="HNS6" s="131"/>
      <c r="HNT6" s="131"/>
      <c r="HNU6" s="131"/>
      <c r="HNV6" s="131"/>
      <c r="HNW6" s="131"/>
      <c r="HNX6" s="131"/>
      <c r="HNY6" s="131"/>
      <c r="HNZ6" s="131"/>
      <c r="HOA6" s="131"/>
      <c r="HOB6" s="131"/>
      <c r="HOC6" s="131"/>
      <c r="HOD6" s="131"/>
      <c r="HOE6" s="131"/>
      <c r="HOF6" s="131"/>
      <c r="HOG6" s="131"/>
      <c r="HOH6" s="131"/>
      <c r="HOI6" s="131"/>
      <c r="HOJ6" s="131"/>
      <c r="HOK6" s="131"/>
      <c r="HOL6" s="131"/>
      <c r="HOM6" s="131"/>
      <c r="HON6" s="131"/>
      <c r="HOO6" s="131"/>
      <c r="HOP6" s="131"/>
      <c r="HOQ6" s="131"/>
      <c r="HOR6" s="131"/>
      <c r="HOS6" s="131"/>
      <c r="HOT6" s="131"/>
      <c r="HOU6" s="131"/>
      <c r="HOV6" s="131"/>
      <c r="HOW6" s="131"/>
      <c r="HOX6" s="131"/>
      <c r="HOY6" s="131"/>
      <c r="HOZ6" s="131"/>
      <c r="HPA6" s="131"/>
      <c r="HPB6" s="131"/>
      <c r="HPC6" s="131"/>
      <c r="HPD6" s="131"/>
      <c r="HPE6" s="131"/>
      <c r="HPF6" s="131"/>
      <c r="HPG6" s="131"/>
      <c r="HPH6" s="131"/>
      <c r="HPI6" s="131"/>
      <c r="HPJ6" s="131"/>
      <c r="HPK6" s="131"/>
      <c r="HPL6" s="131"/>
      <c r="HPM6" s="131"/>
      <c r="HPN6" s="131"/>
      <c r="HPO6" s="131"/>
      <c r="HPP6" s="131"/>
      <c r="HPQ6" s="131"/>
      <c r="HPR6" s="131"/>
      <c r="HPS6" s="131"/>
      <c r="HPT6" s="131"/>
      <c r="HPU6" s="131"/>
      <c r="HPV6" s="131"/>
      <c r="HPW6" s="131"/>
      <c r="HPX6" s="131"/>
      <c r="HPY6" s="131"/>
      <c r="HPZ6" s="131"/>
      <c r="HQA6" s="131"/>
      <c r="HQB6" s="131"/>
      <c r="HQC6" s="131"/>
      <c r="HQD6" s="131"/>
      <c r="HQE6" s="131"/>
      <c r="HQF6" s="131"/>
      <c r="HQG6" s="131"/>
      <c r="HQH6" s="131"/>
      <c r="HQI6" s="131"/>
      <c r="HQJ6" s="131"/>
      <c r="HQK6" s="131"/>
      <c r="HQL6" s="131"/>
      <c r="HQM6" s="131"/>
      <c r="HQN6" s="131"/>
      <c r="HQO6" s="131"/>
      <c r="HQP6" s="131"/>
      <c r="HQQ6" s="131"/>
      <c r="HQR6" s="131"/>
      <c r="HQS6" s="131"/>
      <c r="HQT6" s="131"/>
      <c r="HQU6" s="131"/>
      <c r="HQV6" s="131"/>
      <c r="HQW6" s="131"/>
      <c r="HQX6" s="131"/>
      <c r="HQY6" s="131"/>
      <c r="HQZ6" s="131"/>
      <c r="HRA6" s="131"/>
      <c r="HRB6" s="131"/>
      <c r="HRC6" s="131"/>
      <c r="HRD6" s="131"/>
      <c r="HRE6" s="131"/>
      <c r="HRF6" s="131"/>
      <c r="HRG6" s="131"/>
      <c r="HRH6" s="131"/>
      <c r="HRI6" s="131"/>
      <c r="HRJ6" s="131"/>
      <c r="HRK6" s="131"/>
      <c r="HRL6" s="131"/>
      <c r="HRM6" s="131"/>
      <c r="HRN6" s="131"/>
      <c r="HRO6" s="131"/>
      <c r="HRP6" s="131"/>
      <c r="HRQ6" s="131"/>
      <c r="HRR6" s="131"/>
      <c r="HRS6" s="131"/>
      <c r="HRT6" s="131"/>
      <c r="HRU6" s="131"/>
      <c r="HRV6" s="131"/>
      <c r="HRW6" s="131"/>
      <c r="HRX6" s="131"/>
      <c r="HRY6" s="131"/>
      <c r="HRZ6" s="131"/>
      <c r="HSA6" s="131"/>
      <c r="HSB6" s="131"/>
      <c r="HSC6" s="131"/>
      <c r="HSD6" s="131"/>
      <c r="HSE6" s="131"/>
      <c r="HSF6" s="131"/>
      <c r="HSG6" s="131"/>
      <c r="HSH6" s="131"/>
      <c r="HSI6" s="131"/>
      <c r="HSJ6" s="131"/>
      <c r="HSK6" s="131"/>
      <c r="HSL6" s="131"/>
      <c r="HSM6" s="131"/>
      <c r="HSN6" s="131"/>
      <c r="HSO6" s="131"/>
      <c r="HSP6" s="131"/>
      <c r="HSQ6" s="131"/>
      <c r="HSR6" s="131"/>
      <c r="HSS6" s="131"/>
      <c r="HST6" s="131"/>
      <c r="HSU6" s="131"/>
      <c r="HSV6" s="131"/>
      <c r="HSW6" s="131"/>
      <c r="HSX6" s="131"/>
      <c r="HSY6" s="131"/>
      <c r="HSZ6" s="131"/>
      <c r="HTA6" s="131"/>
      <c r="HTB6" s="131"/>
      <c r="HTC6" s="131"/>
      <c r="HTD6" s="131"/>
      <c r="HTE6" s="131"/>
      <c r="HTF6" s="131"/>
      <c r="HTG6" s="131"/>
      <c r="HTH6" s="131"/>
      <c r="HTI6" s="131"/>
      <c r="HTJ6" s="131"/>
      <c r="HTK6" s="131"/>
      <c r="HTL6" s="131"/>
      <c r="HTM6" s="131"/>
      <c r="HTN6" s="131"/>
      <c r="HTO6" s="131"/>
      <c r="HTP6" s="131"/>
      <c r="HTQ6" s="131"/>
      <c r="HTR6" s="131"/>
      <c r="HTS6" s="131"/>
      <c r="HTT6" s="131"/>
      <c r="HTU6" s="131"/>
      <c r="HTV6" s="131"/>
      <c r="HTW6" s="131"/>
      <c r="HTX6" s="131"/>
      <c r="HTY6" s="131"/>
      <c r="HTZ6" s="131"/>
      <c r="HUA6" s="131"/>
      <c r="HUB6" s="131"/>
      <c r="HUC6" s="131"/>
      <c r="HUD6" s="131"/>
      <c r="HUE6" s="131"/>
      <c r="HUF6" s="131"/>
      <c r="HUG6" s="131"/>
      <c r="HUH6" s="131"/>
      <c r="HUI6" s="131"/>
      <c r="HUJ6" s="131"/>
      <c r="HUK6" s="131"/>
      <c r="HUL6" s="131"/>
      <c r="HUM6" s="131"/>
      <c r="HUN6" s="131"/>
      <c r="HUO6" s="131"/>
      <c r="HUP6" s="131"/>
      <c r="HUQ6" s="131"/>
      <c r="HUR6" s="131"/>
      <c r="HUS6" s="131"/>
      <c r="HUT6" s="131"/>
      <c r="HUU6" s="131"/>
      <c r="HUV6" s="131"/>
      <c r="HUW6" s="131"/>
      <c r="HUX6" s="131"/>
      <c r="HUY6" s="131"/>
      <c r="HUZ6" s="131"/>
      <c r="HVA6" s="131"/>
      <c r="HVB6" s="131"/>
      <c r="HVC6" s="131"/>
      <c r="HVD6" s="131"/>
      <c r="HVE6" s="131"/>
      <c r="HVF6" s="131"/>
      <c r="HVG6" s="131"/>
      <c r="HVH6" s="131"/>
      <c r="HVI6" s="131"/>
      <c r="HVJ6" s="131"/>
      <c r="HVK6" s="131"/>
      <c r="HVL6" s="131"/>
      <c r="HVM6" s="131"/>
      <c r="HVN6" s="131"/>
      <c r="HVO6" s="131"/>
      <c r="HVP6" s="131"/>
      <c r="HVQ6" s="131"/>
      <c r="HVR6" s="131"/>
      <c r="HVS6" s="131"/>
      <c r="HVT6" s="131"/>
      <c r="HVU6" s="131"/>
      <c r="HVV6" s="131"/>
      <c r="HVW6" s="131"/>
      <c r="HVX6" s="131"/>
      <c r="HVY6" s="131"/>
      <c r="HVZ6" s="131"/>
      <c r="HWA6" s="131"/>
      <c r="HWB6" s="131"/>
      <c r="HWC6" s="131"/>
      <c r="HWD6" s="131"/>
      <c r="HWE6" s="131"/>
      <c r="HWF6" s="131"/>
      <c r="HWG6" s="131"/>
      <c r="HWH6" s="131"/>
      <c r="HWI6" s="131"/>
      <c r="HWJ6" s="131"/>
      <c r="HWK6" s="131"/>
      <c r="HWL6" s="131"/>
      <c r="HWM6" s="131"/>
      <c r="HWN6" s="131"/>
      <c r="HWO6" s="131"/>
      <c r="HWP6" s="131"/>
      <c r="HWQ6" s="131"/>
      <c r="HWR6" s="131"/>
      <c r="HWS6" s="131"/>
      <c r="HWT6" s="131"/>
      <c r="HWU6" s="131"/>
      <c r="HWV6" s="131"/>
      <c r="HWW6" s="131"/>
      <c r="HWX6" s="131"/>
      <c r="HWY6" s="131"/>
      <c r="HWZ6" s="131"/>
      <c r="HXA6" s="131"/>
      <c r="HXB6" s="131"/>
      <c r="HXC6" s="131"/>
      <c r="HXD6" s="131"/>
      <c r="HXE6" s="131"/>
      <c r="HXF6" s="131"/>
      <c r="HXG6" s="131"/>
      <c r="HXH6" s="131"/>
      <c r="HXI6" s="131"/>
      <c r="HXJ6" s="131"/>
      <c r="HXK6" s="131"/>
      <c r="HXL6" s="131"/>
      <c r="HXM6" s="131"/>
      <c r="HXN6" s="131"/>
      <c r="HXO6" s="131"/>
      <c r="HXP6" s="131"/>
      <c r="HXQ6" s="131"/>
      <c r="HXR6" s="131"/>
      <c r="HXS6" s="131"/>
      <c r="HXT6" s="131"/>
      <c r="HXU6" s="131"/>
      <c r="HXV6" s="131"/>
      <c r="HXW6" s="131"/>
      <c r="HXX6" s="131"/>
      <c r="HXY6" s="131"/>
      <c r="HXZ6" s="131"/>
      <c r="HYA6" s="131"/>
      <c r="HYB6" s="131"/>
      <c r="HYC6" s="131"/>
      <c r="HYD6" s="131"/>
      <c r="HYE6" s="131"/>
      <c r="HYF6" s="131"/>
      <c r="HYG6" s="131"/>
      <c r="HYH6" s="131"/>
      <c r="HYI6" s="131"/>
      <c r="HYJ6" s="131"/>
      <c r="HYK6" s="131"/>
      <c r="HYL6" s="131"/>
      <c r="HYM6" s="131"/>
      <c r="HYN6" s="131"/>
      <c r="HYO6" s="131"/>
      <c r="HYP6" s="131"/>
      <c r="HYQ6" s="131"/>
      <c r="HYR6" s="131"/>
      <c r="HYS6" s="131"/>
      <c r="HYT6" s="131"/>
      <c r="HYU6" s="131"/>
      <c r="HYV6" s="131"/>
      <c r="HYW6" s="131"/>
      <c r="HYX6" s="131"/>
      <c r="HYY6" s="131"/>
      <c r="HYZ6" s="131"/>
      <c r="HZA6" s="131"/>
      <c r="HZB6" s="131"/>
      <c r="HZC6" s="131"/>
      <c r="HZD6" s="131"/>
      <c r="HZE6" s="131"/>
      <c r="HZF6" s="131"/>
      <c r="HZG6" s="131"/>
      <c r="HZH6" s="131"/>
      <c r="HZI6" s="131"/>
      <c r="HZJ6" s="131"/>
      <c r="HZK6" s="131"/>
      <c r="HZL6" s="131"/>
      <c r="HZM6" s="131"/>
      <c r="HZN6" s="131"/>
      <c r="HZO6" s="131"/>
      <c r="HZP6" s="131"/>
      <c r="HZQ6" s="131"/>
      <c r="HZR6" s="131"/>
      <c r="HZS6" s="131"/>
      <c r="HZT6" s="131"/>
      <c r="HZU6" s="131"/>
      <c r="HZV6" s="131"/>
      <c r="HZW6" s="131"/>
      <c r="HZX6" s="131"/>
      <c r="HZY6" s="131"/>
      <c r="HZZ6" s="131"/>
      <c r="IAA6" s="131"/>
      <c r="IAB6" s="131"/>
      <c r="IAC6" s="131"/>
      <c r="IAD6" s="131"/>
      <c r="IAE6" s="131"/>
      <c r="IAF6" s="131"/>
      <c r="IAG6" s="131"/>
      <c r="IAH6" s="131"/>
      <c r="IAI6" s="131"/>
      <c r="IAJ6" s="131"/>
      <c r="IAK6" s="131"/>
      <c r="IAL6" s="131"/>
      <c r="IAM6" s="131"/>
      <c r="IAN6" s="131"/>
      <c r="IAO6" s="131"/>
      <c r="IAP6" s="131"/>
      <c r="IAQ6" s="131"/>
      <c r="IAR6" s="131"/>
      <c r="IAS6" s="131"/>
      <c r="IAT6" s="131"/>
      <c r="IAU6" s="131"/>
      <c r="IAV6" s="131"/>
      <c r="IAW6" s="131"/>
      <c r="IAX6" s="131"/>
      <c r="IAY6" s="131"/>
      <c r="IAZ6" s="131"/>
      <c r="IBA6" s="131"/>
      <c r="IBB6" s="131"/>
      <c r="IBC6" s="131"/>
      <c r="IBD6" s="131"/>
      <c r="IBE6" s="131"/>
      <c r="IBF6" s="131"/>
      <c r="IBG6" s="131"/>
      <c r="IBH6" s="131"/>
      <c r="IBI6" s="131"/>
      <c r="IBJ6" s="131"/>
      <c r="IBK6" s="131"/>
      <c r="IBL6" s="131"/>
      <c r="IBM6" s="131"/>
      <c r="IBN6" s="131"/>
      <c r="IBO6" s="131"/>
      <c r="IBP6" s="131"/>
      <c r="IBQ6" s="131"/>
      <c r="IBR6" s="131"/>
      <c r="IBS6" s="131"/>
      <c r="IBT6" s="131"/>
      <c r="IBU6" s="131"/>
      <c r="IBV6" s="131"/>
      <c r="IBW6" s="131"/>
      <c r="IBX6" s="131"/>
      <c r="IBY6" s="131"/>
      <c r="IBZ6" s="131"/>
      <c r="ICA6" s="131"/>
      <c r="ICB6" s="131"/>
      <c r="ICC6" s="131"/>
      <c r="ICD6" s="131"/>
      <c r="ICE6" s="131"/>
      <c r="ICF6" s="131"/>
      <c r="ICG6" s="131"/>
      <c r="ICH6" s="131"/>
      <c r="ICI6" s="131"/>
      <c r="ICJ6" s="131"/>
      <c r="ICK6" s="131"/>
      <c r="ICL6" s="131"/>
      <c r="ICM6" s="131"/>
      <c r="ICN6" s="131"/>
      <c r="ICO6" s="131"/>
      <c r="ICP6" s="131"/>
      <c r="ICQ6" s="131"/>
      <c r="ICR6" s="131"/>
      <c r="ICS6" s="131"/>
      <c r="ICT6" s="131"/>
      <c r="ICU6" s="131"/>
      <c r="ICV6" s="131"/>
      <c r="ICW6" s="131"/>
      <c r="ICX6" s="131"/>
      <c r="ICY6" s="131"/>
      <c r="ICZ6" s="131"/>
      <c r="IDA6" s="131"/>
      <c r="IDB6" s="131"/>
      <c r="IDC6" s="131"/>
      <c r="IDD6" s="131"/>
      <c r="IDE6" s="131"/>
      <c r="IDF6" s="131"/>
      <c r="IDG6" s="131"/>
      <c r="IDH6" s="131"/>
      <c r="IDI6" s="131"/>
      <c r="IDJ6" s="131"/>
      <c r="IDK6" s="131"/>
      <c r="IDL6" s="131"/>
      <c r="IDM6" s="131"/>
      <c r="IDN6" s="131"/>
      <c r="IDO6" s="131"/>
      <c r="IDP6" s="131"/>
      <c r="IDQ6" s="131"/>
      <c r="IDR6" s="131"/>
      <c r="IDS6" s="131"/>
      <c r="IDT6" s="131"/>
      <c r="IDU6" s="131"/>
      <c r="IDV6" s="131"/>
      <c r="IDW6" s="131"/>
      <c r="IDX6" s="131"/>
      <c r="IDY6" s="131"/>
      <c r="IDZ6" s="131"/>
      <c r="IEA6" s="131"/>
      <c r="IEB6" s="131"/>
      <c r="IEC6" s="131"/>
      <c r="IED6" s="131"/>
      <c r="IEE6" s="131"/>
      <c r="IEF6" s="131"/>
      <c r="IEG6" s="131"/>
      <c r="IEH6" s="131"/>
      <c r="IEI6" s="131"/>
      <c r="IEJ6" s="131"/>
      <c r="IEK6" s="131"/>
      <c r="IEL6" s="131"/>
      <c r="IEM6" s="131"/>
      <c r="IEN6" s="131"/>
      <c r="IEO6" s="131"/>
      <c r="IEP6" s="131"/>
      <c r="IEQ6" s="131"/>
      <c r="IER6" s="131"/>
      <c r="IES6" s="131"/>
      <c r="IET6" s="131"/>
      <c r="IEU6" s="131"/>
      <c r="IEV6" s="131"/>
      <c r="IEW6" s="131"/>
      <c r="IEX6" s="131"/>
      <c r="IEY6" s="131"/>
      <c r="IEZ6" s="131"/>
      <c r="IFA6" s="131"/>
      <c r="IFB6" s="131"/>
      <c r="IFC6" s="131"/>
      <c r="IFD6" s="131"/>
      <c r="IFE6" s="131"/>
      <c r="IFF6" s="131"/>
      <c r="IFG6" s="131"/>
      <c r="IFH6" s="131"/>
      <c r="IFI6" s="131"/>
      <c r="IFJ6" s="131"/>
      <c r="IFK6" s="131"/>
      <c r="IFL6" s="131"/>
      <c r="IFM6" s="131"/>
      <c r="IFN6" s="131"/>
      <c r="IFO6" s="131"/>
      <c r="IFP6" s="131"/>
      <c r="IFQ6" s="131"/>
      <c r="IFR6" s="131"/>
      <c r="IFS6" s="131"/>
      <c r="IFT6" s="131"/>
      <c r="IFU6" s="131"/>
      <c r="IFV6" s="131"/>
      <c r="IFW6" s="131"/>
      <c r="IFX6" s="131"/>
      <c r="IFY6" s="131"/>
      <c r="IFZ6" s="131"/>
      <c r="IGA6" s="131"/>
      <c r="IGB6" s="131"/>
      <c r="IGC6" s="131"/>
      <c r="IGD6" s="131"/>
      <c r="IGE6" s="131"/>
      <c r="IGF6" s="131"/>
      <c r="IGG6" s="131"/>
      <c r="IGH6" s="131"/>
      <c r="IGI6" s="131"/>
      <c r="IGJ6" s="131"/>
      <c r="IGK6" s="131"/>
      <c r="IGL6" s="131"/>
      <c r="IGM6" s="131"/>
      <c r="IGN6" s="131"/>
      <c r="IGO6" s="131"/>
      <c r="IGP6" s="131"/>
      <c r="IGQ6" s="131"/>
      <c r="IGR6" s="131"/>
      <c r="IGS6" s="131"/>
      <c r="IGT6" s="131"/>
      <c r="IGU6" s="131"/>
      <c r="IGV6" s="131"/>
      <c r="IGW6" s="131"/>
      <c r="IGX6" s="131"/>
      <c r="IGY6" s="131"/>
      <c r="IGZ6" s="131"/>
      <c r="IHA6" s="131"/>
      <c r="IHB6" s="131"/>
      <c r="IHC6" s="131"/>
      <c r="IHD6" s="131"/>
      <c r="IHE6" s="131"/>
      <c r="IHF6" s="131"/>
      <c r="IHG6" s="131"/>
      <c r="IHH6" s="131"/>
      <c r="IHI6" s="131"/>
      <c r="IHJ6" s="131"/>
      <c r="IHK6" s="131"/>
      <c r="IHL6" s="131"/>
      <c r="IHM6" s="131"/>
      <c r="IHN6" s="131"/>
      <c r="IHO6" s="131"/>
      <c r="IHP6" s="131"/>
      <c r="IHQ6" s="131"/>
      <c r="IHR6" s="131"/>
      <c r="IHS6" s="131"/>
      <c r="IHT6" s="131"/>
      <c r="IHU6" s="131"/>
      <c r="IHV6" s="131"/>
      <c r="IHW6" s="131"/>
      <c r="IHX6" s="131"/>
      <c r="IHY6" s="131"/>
      <c r="IHZ6" s="131"/>
      <c r="IIA6" s="131"/>
      <c r="IIB6" s="131"/>
      <c r="IIC6" s="131"/>
      <c r="IID6" s="131"/>
      <c r="IIE6" s="131"/>
      <c r="IIF6" s="131"/>
      <c r="IIG6" s="131"/>
      <c r="IIH6" s="131"/>
      <c r="III6" s="131"/>
      <c r="IIJ6" s="131"/>
      <c r="IIK6" s="131"/>
      <c r="IIL6" s="131"/>
      <c r="IIM6" s="131"/>
      <c r="IIN6" s="131"/>
      <c r="IIO6" s="131"/>
      <c r="IIP6" s="131"/>
      <c r="IIQ6" s="131"/>
      <c r="IIR6" s="131"/>
      <c r="IIS6" s="131"/>
      <c r="IIT6" s="131"/>
      <c r="IIU6" s="131"/>
      <c r="IIV6" s="131"/>
      <c r="IIW6" s="131"/>
      <c r="IIX6" s="131"/>
      <c r="IIY6" s="131"/>
      <c r="IIZ6" s="131"/>
      <c r="IJA6" s="131"/>
      <c r="IJB6" s="131"/>
      <c r="IJC6" s="131"/>
      <c r="IJD6" s="131"/>
      <c r="IJE6" s="131"/>
      <c r="IJF6" s="131"/>
      <c r="IJG6" s="131"/>
      <c r="IJH6" s="131"/>
      <c r="IJI6" s="131"/>
      <c r="IJJ6" s="131"/>
      <c r="IJK6" s="131"/>
      <c r="IJL6" s="131"/>
      <c r="IJM6" s="131"/>
      <c r="IJN6" s="131"/>
      <c r="IJO6" s="131"/>
      <c r="IJP6" s="131"/>
      <c r="IJQ6" s="131"/>
      <c r="IJR6" s="131"/>
      <c r="IJS6" s="131"/>
      <c r="IJT6" s="131"/>
      <c r="IJU6" s="131"/>
      <c r="IJV6" s="131"/>
      <c r="IJW6" s="131"/>
      <c r="IJX6" s="131"/>
      <c r="IJY6" s="131"/>
      <c r="IJZ6" s="131"/>
      <c r="IKA6" s="131"/>
      <c r="IKB6" s="131"/>
      <c r="IKC6" s="131"/>
      <c r="IKD6" s="131"/>
      <c r="IKE6" s="131"/>
      <c r="IKF6" s="131"/>
      <c r="IKG6" s="131"/>
      <c r="IKH6" s="131"/>
      <c r="IKI6" s="131"/>
      <c r="IKJ6" s="131"/>
      <c r="IKK6" s="131"/>
      <c r="IKL6" s="131"/>
      <c r="IKM6" s="131"/>
      <c r="IKN6" s="131"/>
      <c r="IKO6" s="131"/>
      <c r="IKP6" s="131"/>
      <c r="IKQ6" s="131"/>
      <c r="IKR6" s="131"/>
      <c r="IKS6" s="131"/>
      <c r="IKT6" s="131"/>
      <c r="IKU6" s="131"/>
      <c r="IKV6" s="131"/>
      <c r="IKW6" s="131"/>
      <c r="IKX6" s="131"/>
      <c r="IKY6" s="131"/>
      <c r="IKZ6" s="131"/>
      <c r="ILA6" s="131"/>
      <c r="ILB6" s="131"/>
      <c r="ILC6" s="131"/>
      <c r="ILD6" s="131"/>
      <c r="ILE6" s="131"/>
      <c r="ILF6" s="131"/>
      <c r="ILG6" s="131"/>
      <c r="ILH6" s="131"/>
      <c r="ILI6" s="131"/>
      <c r="ILJ6" s="131"/>
      <c r="ILK6" s="131"/>
      <c r="ILL6" s="131"/>
      <c r="ILM6" s="131"/>
      <c r="ILN6" s="131"/>
      <c r="ILO6" s="131"/>
      <c r="ILP6" s="131"/>
      <c r="ILQ6" s="131"/>
      <c r="ILR6" s="131"/>
      <c r="ILS6" s="131"/>
      <c r="ILT6" s="131"/>
      <c r="ILU6" s="131"/>
      <c r="ILV6" s="131"/>
      <c r="ILW6" s="131"/>
      <c r="ILX6" s="131"/>
      <c r="ILY6" s="131"/>
      <c r="ILZ6" s="131"/>
      <c r="IMA6" s="131"/>
      <c r="IMB6" s="131"/>
      <c r="IMC6" s="131"/>
      <c r="IMD6" s="131"/>
      <c r="IME6" s="131"/>
      <c r="IMF6" s="131"/>
      <c r="IMG6" s="131"/>
      <c r="IMH6" s="131"/>
      <c r="IMI6" s="131"/>
      <c r="IMJ6" s="131"/>
      <c r="IMK6" s="131"/>
      <c r="IML6" s="131"/>
      <c r="IMM6" s="131"/>
      <c r="IMN6" s="131"/>
      <c r="IMO6" s="131"/>
      <c r="IMP6" s="131"/>
      <c r="IMQ6" s="131"/>
      <c r="IMR6" s="131"/>
      <c r="IMS6" s="131"/>
      <c r="IMT6" s="131"/>
      <c r="IMU6" s="131"/>
      <c r="IMV6" s="131"/>
      <c r="IMW6" s="131"/>
      <c r="IMX6" s="131"/>
      <c r="IMY6" s="131"/>
      <c r="IMZ6" s="131"/>
      <c r="INA6" s="131"/>
      <c r="INB6" s="131"/>
      <c r="INC6" s="131"/>
      <c r="IND6" s="131"/>
      <c r="INE6" s="131"/>
      <c r="INF6" s="131"/>
      <c r="ING6" s="131"/>
      <c r="INH6" s="131"/>
      <c r="INI6" s="131"/>
      <c r="INJ6" s="131"/>
      <c r="INK6" s="131"/>
      <c r="INL6" s="131"/>
      <c r="INM6" s="131"/>
      <c r="INN6" s="131"/>
      <c r="INO6" s="131"/>
      <c r="INP6" s="131"/>
      <c r="INQ6" s="131"/>
      <c r="INR6" s="131"/>
      <c r="INS6" s="131"/>
      <c r="INT6" s="131"/>
      <c r="INU6" s="131"/>
      <c r="INV6" s="131"/>
      <c r="INW6" s="131"/>
      <c r="INX6" s="131"/>
      <c r="INY6" s="131"/>
      <c r="INZ6" s="131"/>
      <c r="IOA6" s="131"/>
      <c r="IOB6" s="131"/>
      <c r="IOC6" s="131"/>
      <c r="IOD6" s="131"/>
      <c r="IOE6" s="131"/>
      <c r="IOF6" s="131"/>
      <c r="IOG6" s="131"/>
      <c r="IOH6" s="131"/>
      <c r="IOI6" s="131"/>
      <c r="IOJ6" s="131"/>
      <c r="IOK6" s="131"/>
      <c r="IOL6" s="131"/>
      <c r="IOM6" s="131"/>
      <c r="ION6" s="131"/>
      <c r="IOO6" s="131"/>
      <c r="IOP6" s="131"/>
      <c r="IOQ6" s="131"/>
      <c r="IOR6" s="131"/>
      <c r="IOS6" s="131"/>
      <c r="IOT6" s="131"/>
      <c r="IOU6" s="131"/>
      <c r="IOV6" s="131"/>
      <c r="IOW6" s="131"/>
      <c r="IOX6" s="131"/>
      <c r="IOY6" s="131"/>
      <c r="IOZ6" s="131"/>
      <c r="IPA6" s="131"/>
      <c r="IPB6" s="131"/>
      <c r="IPC6" s="131"/>
      <c r="IPD6" s="131"/>
      <c r="IPE6" s="131"/>
      <c r="IPF6" s="131"/>
      <c r="IPG6" s="131"/>
      <c r="IPH6" s="131"/>
      <c r="IPI6" s="131"/>
      <c r="IPJ6" s="131"/>
      <c r="IPK6" s="131"/>
      <c r="IPL6" s="131"/>
      <c r="IPM6" s="131"/>
      <c r="IPN6" s="131"/>
      <c r="IPO6" s="131"/>
      <c r="IPP6" s="131"/>
      <c r="IPQ6" s="131"/>
      <c r="IPR6" s="131"/>
      <c r="IPS6" s="131"/>
      <c r="IPT6" s="131"/>
      <c r="IPU6" s="131"/>
      <c r="IPV6" s="131"/>
      <c r="IPW6" s="131"/>
      <c r="IPX6" s="131"/>
      <c r="IPY6" s="131"/>
      <c r="IPZ6" s="131"/>
      <c r="IQA6" s="131"/>
      <c r="IQB6" s="131"/>
      <c r="IQC6" s="131"/>
      <c r="IQD6" s="131"/>
      <c r="IQE6" s="131"/>
      <c r="IQF6" s="131"/>
      <c r="IQG6" s="131"/>
      <c r="IQH6" s="131"/>
      <c r="IQI6" s="131"/>
      <c r="IQJ6" s="131"/>
      <c r="IQK6" s="131"/>
      <c r="IQL6" s="131"/>
      <c r="IQM6" s="131"/>
      <c r="IQN6" s="131"/>
      <c r="IQO6" s="131"/>
      <c r="IQP6" s="131"/>
      <c r="IQQ6" s="131"/>
      <c r="IQR6" s="131"/>
      <c r="IQS6" s="131"/>
      <c r="IQT6" s="131"/>
      <c r="IQU6" s="131"/>
      <c r="IQV6" s="131"/>
      <c r="IQW6" s="131"/>
      <c r="IQX6" s="131"/>
      <c r="IQY6" s="131"/>
      <c r="IQZ6" s="131"/>
      <c r="IRA6" s="131"/>
      <c r="IRB6" s="131"/>
      <c r="IRC6" s="131"/>
      <c r="IRD6" s="131"/>
      <c r="IRE6" s="131"/>
      <c r="IRF6" s="131"/>
      <c r="IRG6" s="131"/>
      <c r="IRH6" s="131"/>
      <c r="IRI6" s="131"/>
      <c r="IRJ6" s="131"/>
      <c r="IRK6" s="131"/>
      <c r="IRL6" s="131"/>
      <c r="IRM6" s="131"/>
      <c r="IRN6" s="131"/>
      <c r="IRO6" s="131"/>
      <c r="IRP6" s="131"/>
      <c r="IRQ6" s="131"/>
      <c r="IRR6" s="131"/>
      <c r="IRS6" s="131"/>
      <c r="IRT6" s="131"/>
      <c r="IRU6" s="131"/>
      <c r="IRV6" s="131"/>
      <c r="IRW6" s="131"/>
      <c r="IRX6" s="131"/>
      <c r="IRY6" s="131"/>
      <c r="IRZ6" s="131"/>
      <c r="ISA6" s="131"/>
      <c r="ISB6" s="131"/>
      <c r="ISC6" s="131"/>
      <c r="ISD6" s="131"/>
      <c r="ISE6" s="131"/>
      <c r="ISF6" s="131"/>
      <c r="ISG6" s="131"/>
      <c r="ISH6" s="131"/>
      <c r="ISI6" s="131"/>
      <c r="ISJ6" s="131"/>
      <c r="ISK6" s="131"/>
      <c r="ISL6" s="131"/>
      <c r="ISM6" s="131"/>
      <c r="ISN6" s="131"/>
      <c r="ISO6" s="131"/>
      <c r="ISP6" s="131"/>
      <c r="ISQ6" s="131"/>
      <c r="ISR6" s="131"/>
      <c r="ISS6" s="131"/>
      <c r="IST6" s="131"/>
      <c r="ISU6" s="131"/>
      <c r="ISV6" s="131"/>
      <c r="ISW6" s="131"/>
      <c r="ISX6" s="131"/>
      <c r="ISY6" s="131"/>
      <c r="ISZ6" s="131"/>
      <c r="ITA6" s="131"/>
      <c r="ITB6" s="131"/>
      <c r="ITC6" s="131"/>
      <c r="ITD6" s="131"/>
      <c r="ITE6" s="131"/>
      <c r="ITF6" s="131"/>
      <c r="ITG6" s="131"/>
      <c r="ITH6" s="131"/>
      <c r="ITI6" s="131"/>
      <c r="ITJ6" s="131"/>
      <c r="ITK6" s="131"/>
      <c r="ITL6" s="131"/>
      <c r="ITM6" s="131"/>
      <c r="ITN6" s="131"/>
      <c r="ITO6" s="131"/>
      <c r="ITP6" s="131"/>
      <c r="ITQ6" s="131"/>
      <c r="ITR6" s="131"/>
      <c r="ITS6" s="131"/>
      <c r="ITT6" s="131"/>
      <c r="ITU6" s="131"/>
      <c r="ITV6" s="131"/>
      <c r="ITW6" s="131"/>
      <c r="ITX6" s="131"/>
      <c r="ITY6" s="131"/>
      <c r="ITZ6" s="131"/>
      <c r="IUA6" s="131"/>
      <c r="IUB6" s="131"/>
      <c r="IUC6" s="131"/>
      <c r="IUD6" s="131"/>
      <c r="IUE6" s="131"/>
      <c r="IUF6" s="131"/>
      <c r="IUG6" s="131"/>
      <c r="IUH6" s="131"/>
      <c r="IUI6" s="131"/>
      <c r="IUJ6" s="131"/>
      <c r="IUK6" s="131"/>
      <c r="IUL6" s="131"/>
      <c r="IUM6" s="131"/>
      <c r="IUN6" s="131"/>
      <c r="IUO6" s="131"/>
      <c r="IUP6" s="131"/>
      <c r="IUQ6" s="131"/>
      <c r="IUR6" s="131"/>
      <c r="IUS6" s="131"/>
      <c r="IUT6" s="131"/>
      <c r="IUU6" s="131"/>
      <c r="IUV6" s="131"/>
      <c r="IUW6" s="131"/>
      <c r="IUX6" s="131"/>
      <c r="IUY6" s="131"/>
      <c r="IUZ6" s="131"/>
      <c r="IVA6" s="131"/>
      <c r="IVB6" s="131"/>
      <c r="IVC6" s="131"/>
      <c r="IVD6" s="131"/>
      <c r="IVE6" s="131"/>
      <c r="IVF6" s="131"/>
      <c r="IVG6" s="131"/>
      <c r="IVH6" s="131"/>
      <c r="IVI6" s="131"/>
      <c r="IVJ6" s="131"/>
      <c r="IVK6" s="131"/>
      <c r="IVL6" s="131"/>
      <c r="IVM6" s="131"/>
      <c r="IVN6" s="131"/>
      <c r="IVO6" s="131"/>
      <c r="IVP6" s="131"/>
      <c r="IVQ6" s="131"/>
      <c r="IVR6" s="131"/>
      <c r="IVS6" s="131"/>
      <c r="IVT6" s="131"/>
      <c r="IVU6" s="131"/>
      <c r="IVV6" s="131"/>
      <c r="IVW6" s="131"/>
      <c r="IVX6" s="131"/>
      <c r="IVY6" s="131"/>
      <c r="IVZ6" s="131"/>
      <c r="IWA6" s="131"/>
      <c r="IWB6" s="131"/>
      <c r="IWC6" s="131"/>
      <c r="IWD6" s="131"/>
      <c r="IWE6" s="131"/>
      <c r="IWF6" s="131"/>
      <c r="IWG6" s="131"/>
      <c r="IWH6" s="131"/>
      <c r="IWI6" s="131"/>
      <c r="IWJ6" s="131"/>
      <c r="IWK6" s="131"/>
      <c r="IWL6" s="131"/>
      <c r="IWM6" s="131"/>
      <c r="IWN6" s="131"/>
      <c r="IWO6" s="131"/>
      <c r="IWP6" s="131"/>
      <c r="IWQ6" s="131"/>
      <c r="IWR6" s="131"/>
      <c r="IWS6" s="131"/>
      <c r="IWT6" s="131"/>
      <c r="IWU6" s="131"/>
      <c r="IWV6" s="131"/>
      <c r="IWW6" s="131"/>
      <c r="IWX6" s="131"/>
      <c r="IWY6" s="131"/>
      <c r="IWZ6" s="131"/>
      <c r="IXA6" s="131"/>
      <c r="IXB6" s="131"/>
      <c r="IXC6" s="131"/>
      <c r="IXD6" s="131"/>
      <c r="IXE6" s="131"/>
      <c r="IXF6" s="131"/>
      <c r="IXG6" s="131"/>
      <c r="IXH6" s="131"/>
      <c r="IXI6" s="131"/>
      <c r="IXJ6" s="131"/>
      <c r="IXK6" s="131"/>
      <c r="IXL6" s="131"/>
      <c r="IXM6" s="131"/>
      <c r="IXN6" s="131"/>
      <c r="IXO6" s="131"/>
      <c r="IXP6" s="131"/>
      <c r="IXQ6" s="131"/>
      <c r="IXR6" s="131"/>
      <c r="IXS6" s="131"/>
      <c r="IXT6" s="131"/>
      <c r="IXU6" s="131"/>
      <c r="IXV6" s="131"/>
      <c r="IXW6" s="131"/>
      <c r="IXX6" s="131"/>
      <c r="IXY6" s="131"/>
      <c r="IXZ6" s="131"/>
      <c r="IYA6" s="131"/>
      <c r="IYB6" s="131"/>
      <c r="IYC6" s="131"/>
      <c r="IYD6" s="131"/>
      <c r="IYE6" s="131"/>
      <c r="IYF6" s="131"/>
      <c r="IYG6" s="131"/>
      <c r="IYH6" s="131"/>
      <c r="IYI6" s="131"/>
      <c r="IYJ6" s="131"/>
      <c r="IYK6" s="131"/>
      <c r="IYL6" s="131"/>
      <c r="IYM6" s="131"/>
      <c r="IYN6" s="131"/>
      <c r="IYO6" s="131"/>
      <c r="IYP6" s="131"/>
      <c r="IYQ6" s="131"/>
      <c r="IYR6" s="131"/>
      <c r="IYS6" s="131"/>
      <c r="IYT6" s="131"/>
      <c r="IYU6" s="131"/>
      <c r="IYV6" s="131"/>
      <c r="IYW6" s="131"/>
      <c r="IYX6" s="131"/>
      <c r="IYY6" s="131"/>
      <c r="IYZ6" s="131"/>
      <c r="IZA6" s="131"/>
      <c r="IZB6" s="131"/>
      <c r="IZC6" s="131"/>
      <c r="IZD6" s="131"/>
      <c r="IZE6" s="131"/>
      <c r="IZF6" s="131"/>
      <c r="IZG6" s="131"/>
      <c r="IZH6" s="131"/>
      <c r="IZI6" s="131"/>
      <c r="IZJ6" s="131"/>
      <c r="IZK6" s="131"/>
      <c r="IZL6" s="131"/>
      <c r="IZM6" s="131"/>
      <c r="IZN6" s="131"/>
      <c r="IZO6" s="131"/>
      <c r="IZP6" s="131"/>
      <c r="IZQ6" s="131"/>
      <c r="IZR6" s="131"/>
      <c r="IZS6" s="131"/>
      <c r="IZT6" s="131"/>
      <c r="IZU6" s="131"/>
      <c r="IZV6" s="131"/>
      <c r="IZW6" s="131"/>
      <c r="IZX6" s="131"/>
      <c r="IZY6" s="131"/>
      <c r="IZZ6" s="131"/>
      <c r="JAA6" s="131"/>
      <c r="JAB6" s="131"/>
      <c r="JAC6" s="131"/>
      <c r="JAD6" s="131"/>
      <c r="JAE6" s="131"/>
      <c r="JAF6" s="131"/>
      <c r="JAG6" s="131"/>
      <c r="JAH6" s="131"/>
      <c r="JAI6" s="131"/>
      <c r="JAJ6" s="131"/>
      <c r="JAK6" s="131"/>
      <c r="JAL6" s="131"/>
      <c r="JAM6" s="131"/>
      <c r="JAN6" s="131"/>
      <c r="JAO6" s="131"/>
      <c r="JAP6" s="131"/>
      <c r="JAQ6" s="131"/>
      <c r="JAR6" s="131"/>
      <c r="JAS6" s="131"/>
      <c r="JAT6" s="131"/>
      <c r="JAU6" s="131"/>
      <c r="JAV6" s="131"/>
      <c r="JAW6" s="131"/>
      <c r="JAX6" s="131"/>
      <c r="JAY6" s="131"/>
      <c r="JAZ6" s="131"/>
      <c r="JBA6" s="131"/>
      <c r="JBB6" s="131"/>
      <c r="JBC6" s="131"/>
      <c r="JBD6" s="131"/>
      <c r="JBE6" s="131"/>
      <c r="JBF6" s="131"/>
      <c r="JBG6" s="131"/>
      <c r="JBH6" s="131"/>
      <c r="JBI6" s="131"/>
      <c r="JBJ6" s="131"/>
      <c r="JBK6" s="131"/>
      <c r="JBL6" s="131"/>
      <c r="JBM6" s="131"/>
      <c r="JBN6" s="131"/>
      <c r="JBO6" s="131"/>
      <c r="JBP6" s="131"/>
      <c r="JBQ6" s="131"/>
      <c r="JBR6" s="131"/>
      <c r="JBS6" s="131"/>
      <c r="JBT6" s="131"/>
      <c r="JBU6" s="131"/>
      <c r="JBV6" s="131"/>
      <c r="JBW6" s="131"/>
      <c r="JBX6" s="131"/>
      <c r="JBY6" s="131"/>
      <c r="JBZ6" s="131"/>
      <c r="JCA6" s="131"/>
      <c r="JCB6" s="131"/>
      <c r="JCC6" s="131"/>
      <c r="JCD6" s="131"/>
      <c r="JCE6" s="131"/>
      <c r="JCF6" s="131"/>
      <c r="JCG6" s="131"/>
      <c r="JCH6" s="131"/>
      <c r="JCI6" s="131"/>
      <c r="JCJ6" s="131"/>
      <c r="JCK6" s="131"/>
      <c r="JCL6" s="131"/>
      <c r="JCM6" s="131"/>
      <c r="JCN6" s="131"/>
      <c r="JCO6" s="131"/>
      <c r="JCP6" s="131"/>
      <c r="JCQ6" s="131"/>
      <c r="JCR6" s="131"/>
      <c r="JCS6" s="131"/>
      <c r="JCT6" s="131"/>
      <c r="JCU6" s="131"/>
      <c r="JCV6" s="131"/>
      <c r="JCW6" s="131"/>
      <c r="JCX6" s="131"/>
      <c r="JCY6" s="131"/>
      <c r="JCZ6" s="131"/>
      <c r="JDA6" s="131"/>
      <c r="JDB6" s="131"/>
      <c r="JDC6" s="131"/>
      <c r="JDD6" s="131"/>
      <c r="JDE6" s="131"/>
      <c r="JDF6" s="131"/>
      <c r="JDG6" s="131"/>
      <c r="JDH6" s="131"/>
      <c r="JDI6" s="131"/>
      <c r="JDJ6" s="131"/>
      <c r="JDK6" s="131"/>
      <c r="JDL6" s="131"/>
      <c r="JDM6" s="131"/>
      <c r="JDN6" s="131"/>
      <c r="JDO6" s="131"/>
      <c r="JDP6" s="131"/>
      <c r="JDQ6" s="131"/>
      <c r="JDR6" s="131"/>
      <c r="JDS6" s="131"/>
      <c r="JDT6" s="131"/>
      <c r="JDU6" s="131"/>
      <c r="JDV6" s="131"/>
      <c r="JDW6" s="131"/>
      <c r="JDX6" s="131"/>
      <c r="JDY6" s="131"/>
      <c r="JDZ6" s="131"/>
      <c r="JEA6" s="131"/>
      <c r="JEB6" s="131"/>
      <c r="JEC6" s="131"/>
      <c r="JED6" s="131"/>
      <c r="JEE6" s="131"/>
      <c r="JEF6" s="131"/>
      <c r="JEG6" s="131"/>
      <c r="JEH6" s="131"/>
      <c r="JEI6" s="131"/>
      <c r="JEJ6" s="131"/>
      <c r="JEK6" s="131"/>
      <c r="JEL6" s="131"/>
      <c r="JEM6" s="131"/>
      <c r="JEN6" s="131"/>
      <c r="JEO6" s="131"/>
      <c r="JEP6" s="131"/>
      <c r="JEQ6" s="131"/>
      <c r="JER6" s="131"/>
      <c r="JES6" s="131"/>
      <c r="JET6" s="131"/>
      <c r="JEU6" s="131"/>
      <c r="JEV6" s="131"/>
      <c r="JEW6" s="131"/>
      <c r="JEX6" s="131"/>
      <c r="JEY6" s="131"/>
      <c r="JEZ6" s="131"/>
      <c r="JFA6" s="131"/>
      <c r="JFB6" s="131"/>
      <c r="JFC6" s="131"/>
      <c r="JFD6" s="131"/>
      <c r="JFE6" s="131"/>
      <c r="JFF6" s="131"/>
      <c r="JFG6" s="131"/>
      <c r="JFH6" s="131"/>
      <c r="JFI6" s="131"/>
      <c r="JFJ6" s="131"/>
      <c r="JFK6" s="131"/>
      <c r="JFL6" s="131"/>
      <c r="JFM6" s="131"/>
      <c r="JFN6" s="131"/>
      <c r="JFO6" s="131"/>
      <c r="JFP6" s="131"/>
      <c r="JFQ6" s="131"/>
      <c r="JFR6" s="131"/>
      <c r="JFS6" s="131"/>
      <c r="JFT6" s="131"/>
      <c r="JFU6" s="131"/>
      <c r="JFV6" s="131"/>
      <c r="JFW6" s="131"/>
      <c r="JFX6" s="131"/>
      <c r="JFY6" s="131"/>
      <c r="JFZ6" s="131"/>
      <c r="JGA6" s="131"/>
      <c r="JGB6" s="131"/>
      <c r="JGC6" s="131"/>
      <c r="JGD6" s="131"/>
      <c r="JGE6" s="131"/>
      <c r="JGF6" s="131"/>
      <c r="JGG6" s="131"/>
      <c r="JGH6" s="131"/>
      <c r="JGI6" s="131"/>
      <c r="JGJ6" s="131"/>
      <c r="JGK6" s="131"/>
      <c r="JGL6" s="131"/>
      <c r="JGM6" s="131"/>
      <c r="JGN6" s="131"/>
      <c r="JGO6" s="131"/>
      <c r="JGP6" s="131"/>
      <c r="JGQ6" s="131"/>
      <c r="JGR6" s="131"/>
      <c r="JGS6" s="131"/>
      <c r="JGT6" s="131"/>
      <c r="JGU6" s="131"/>
      <c r="JGV6" s="131"/>
      <c r="JGW6" s="131"/>
      <c r="JGX6" s="131"/>
      <c r="JGY6" s="131"/>
      <c r="JGZ6" s="131"/>
      <c r="JHA6" s="131"/>
      <c r="JHB6" s="131"/>
      <c r="JHC6" s="131"/>
      <c r="JHD6" s="131"/>
      <c r="JHE6" s="131"/>
      <c r="JHF6" s="131"/>
      <c r="JHG6" s="131"/>
      <c r="JHH6" s="131"/>
      <c r="JHI6" s="131"/>
      <c r="JHJ6" s="131"/>
      <c r="JHK6" s="131"/>
      <c r="JHL6" s="131"/>
      <c r="JHM6" s="131"/>
      <c r="JHN6" s="131"/>
      <c r="JHO6" s="131"/>
      <c r="JHP6" s="131"/>
      <c r="JHQ6" s="131"/>
      <c r="JHR6" s="131"/>
      <c r="JHS6" s="131"/>
      <c r="JHT6" s="131"/>
      <c r="JHU6" s="131"/>
      <c r="JHV6" s="131"/>
      <c r="JHW6" s="131"/>
      <c r="JHX6" s="131"/>
      <c r="JHY6" s="131"/>
      <c r="JHZ6" s="131"/>
      <c r="JIA6" s="131"/>
      <c r="JIB6" s="131"/>
      <c r="JIC6" s="131"/>
      <c r="JID6" s="131"/>
      <c r="JIE6" s="131"/>
      <c r="JIF6" s="131"/>
      <c r="JIG6" s="131"/>
      <c r="JIH6" s="131"/>
      <c r="JII6" s="131"/>
      <c r="JIJ6" s="131"/>
      <c r="JIK6" s="131"/>
      <c r="JIL6" s="131"/>
      <c r="JIM6" s="131"/>
      <c r="JIN6" s="131"/>
      <c r="JIO6" s="131"/>
      <c r="JIP6" s="131"/>
      <c r="JIQ6" s="131"/>
      <c r="JIR6" s="131"/>
      <c r="JIS6" s="131"/>
      <c r="JIT6" s="131"/>
      <c r="JIU6" s="131"/>
      <c r="JIV6" s="131"/>
      <c r="JIW6" s="131"/>
      <c r="JIX6" s="131"/>
      <c r="JIY6" s="131"/>
      <c r="JIZ6" s="131"/>
      <c r="JJA6" s="131"/>
      <c r="JJB6" s="131"/>
      <c r="JJC6" s="131"/>
      <c r="JJD6" s="131"/>
      <c r="JJE6" s="131"/>
      <c r="JJF6" s="131"/>
      <c r="JJG6" s="131"/>
      <c r="JJH6" s="131"/>
      <c r="JJI6" s="131"/>
      <c r="JJJ6" s="131"/>
      <c r="JJK6" s="131"/>
      <c r="JJL6" s="131"/>
      <c r="JJM6" s="131"/>
      <c r="JJN6" s="131"/>
      <c r="JJO6" s="131"/>
      <c r="JJP6" s="131"/>
      <c r="JJQ6" s="131"/>
      <c r="JJR6" s="131"/>
      <c r="JJS6" s="131"/>
      <c r="JJT6" s="131"/>
      <c r="JJU6" s="131"/>
      <c r="JJV6" s="131"/>
      <c r="JJW6" s="131"/>
      <c r="JJX6" s="131"/>
      <c r="JJY6" s="131"/>
      <c r="JJZ6" s="131"/>
      <c r="JKA6" s="131"/>
      <c r="JKB6" s="131"/>
      <c r="JKC6" s="131"/>
      <c r="JKD6" s="131"/>
      <c r="JKE6" s="131"/>
      <c r="JKF6" s="131"/>
      <c r="JKG6" s="131"/>
      <c r="JKH6" s="131"/>
      <c r="JKI6" s="131"/>
      <c r="JKJ6" s="131"/>
      <c r="JKK6" s="131"/>
      <c r="JKL6" s="131"/>
      <c r="JKM6" s="131"/>
      <c r="JKN6" s="131"/>
      <c r="JKO6" s="131"/>
      <c r="JKP6" s="131"/>
      <c r="JKQ6" s="131"/>
      <c r="JKR6" s="131"/>
      <c r="JKS6" s="131"/>
      <c r="JKT6" s="131"/>
      <c r="JKU6" s="131"/>
      <c r="JKV6" s="131"/>
      <c r="JKW6" s="131"/>
      <c r="JKX6" s="131"/>
      <c r="JKY6" s="131"/>
      <c r="JKZ6" s="131"/>
      <c r="JLA6" s="131"/>
      <c r="JLB6" s="131"/>
      <c r="JLC6" s="131"/>
      <c r="JLD6" s="131"/>
      <c r="JLE6" s="131"/>
      <c r="JLF6" s="131"/>
      <c r="JLG6" s="131"/>
      <c r="JLH6" s="131"/>
      <c r="JLI6" s="131"/>
      <c r="JLJ6" s="131"/>
      <c r="JLK6" s="131"/>
      <c r="JLL6" s="131"/>
      <c r="JLM6" s="131"/>
      <c r="JLN6" s="131"/>
      <c r="JLO6" s="131"/>
      <c r="JLP6" s="131"/>
      <c r="JLQ6" s="131"/>
      <c r="JLR6" s="131"/>
      <c r="JLS6" s="131"/>
      <c r="JLT6" s="131"/>
      <c r="JLU6" s="131"/>
      <c r="JLV6" s="131"/>
      <c r="JLW6" s="131"/>
      <c r="JLX6" s="131"/>
      <c r="JLY6" s="131"/>
      <c r="JLZ6" s="131"/>
      <c r="JMA6" s="131"/>
      <c r="JMB6" s="131"/>
      <c r="JMC6" s="131"/>
      <c r="JMD6" s="131"/>
      <c r="JME6" s="131"/>
      <c r="JMF6" s="131"/>
      <c r="JMG6" s="131"/>
      <c r="JMH6" s="131"/>
      <c r="JMI6" s="131"/>
      <c r="JMJ6" s="131"/>
      <c r="JMK6" s="131"/>
      <c r="JML6" s="131"/>
      <c r="JMM6" s="131"/>
      <c r="JMN6" s="131"/>
      <c r="JMO6" s="131"/>
      <c r="JMP6" s="131"/>
      <c r="JMQ6" s="131"/>
      <c r="JMR6" s="131"/>
      <c r="JMS6" s="131"/>
      <c r="JMT6" s="131"/>
      <c r="JMU6" s="131"/>
      <c r="JMV6" s="131"/>
      <c r="JMW6" s="131"/>
      <c r="JMX6" s="131"/>
      <c r="JMY6" s="131"/>
      <c r="JMZ6" s="131"/>
      <c r="JNA6" s="131"/>
      <c r="JNB6" s="131"/>
      <c r="JNC6" s="131"/>
      <c r="JND6" s="131"/>
      <c r="JNE6" s="131"/>
      <c r="JNF6" s="131"/>
      <c r="JNG6" s="131"/>
      <c r="JNH6" s="131"/>
      <c r="JNI6" s="131"/>
      <c r="JNJ6" s="131"/>
      <c r="JNK6" s="131"/>
      <c r="JNL6" s="131"/>
      <c r="JNM6" s="131"/>
      <c r="JNN6" s="131"/>
      <c r="JNO6" s="131"/>
      <c r="JNP6" s="131"/>
      <c r="JNQ6" s="131"/>
      <c r="JNR6" s="131"/>
      <c r="JNS6" s="131"/>
      <c r="JNT6" s="131"/>
      <c r="JNU6" s="131"/>
      <c r="JNV6" s="131"/>
      <c r="JNW6" s="131"/>
      <c r="JNX6" s="131"/>
      <c r="JNY6" s="131"/>
      <c r="JNZ6" s="131"/>
      <c r="JOA6" s="131"/>
      <c r="JOB6" s="131"/>
      <c r="JOC6" s="131"/>
      <c r="JOD6" s="131"/>
      <c r="JOE6" s="131"/>
      <c r="JOF6" s="131"/>
      <c r="JOG6" s="131"/>
      <c r="JOH6" s="131"/>
      <c r="JOI6" s="131"/>
      <c r="JOJ6" s="131"/>
      <c r="JOK6" s="131"/>
      <c r="JOL6" s="131"/>
      <c r="JOM6" s="131"/>
      <c r="JON6" s="131"/>
      <c r="JOO6" s="131"/>
      <c r="JOP6" s="131"/>
      <c r="JOQ6" s="131"/>
      <c r="JOR6" s="131"/>
      <c r="JOS6" s="131"/>
      <c r="JOT6" s="131"/>
      <c r="JOU6" s="131"/>
      <c r="JOV6" s="131"/>
      <c r="JOW6" s="131"/>
      <c r="JOX6" s="131"/>
      <c r="JOY6" s="131"/>
      <c r="JOZ6" s="131"/>
      <c r="JPA6" s="131"/>
      <c r="JPB6" s="131"/>
      <c r="JPC6" s="131"/>
      <c r="JPD6" s="131"/>
      <c r="JPE6" s="131"/>
      <c r="JPF6" s="131"/>
      <c r="JPG6" s="131"/>
      <c r="JPH6" s="131"/>
      <c r="JPI6" s="131"/>
      <c r="JPJ6" s="131"/>
      <c r="JPK6" s="131"/>
      <c r="JPL6" s="131"/>
      <c r="JPM6" s="131"/>
      <c r="JPN6" s="131"/>
      <c r="JPO6" s="131"/>
      <c r="JPP6" s="131"/>
      <c r="JPQ6" s="131"/>
      <c r="JPR6" s="131"/>
      <c r="JPS6" s="131"/>
      <c r="JPT6" s="131"/>
      <c r="JPU6" s="131"/>
      <c r="JPV6" s="131"/>
      <c r="JPW6" s="131"/>
      <c r="JPX6" s="131"/>
      <c r="JPY6" s="131"/>
      <c r="JPZ6" s="131"/>
      <c r="JQA6" s="131"/>
      <c r="JQB6" s="131"/>
      <c r="JQC6" s="131"/>
      <c r="JQD6" s="131"/>
      <c r="JQE6" s="131"/>
      <c r="JQF6" s="131"/>
      <c r="JQG6" s="131"/>
      <c r="JQH6" s="131"/>
      <c r="JQI6" s="131"/>
      <c r="JQJ6" s="131"/>
      <c r="JQK6" s="131"/>
      <c r="JQL6" s="131"/>
      <c r="JQM6" s="131"/>
      <c r="JQN6" s="131"/>
      <c r="JQO6" s="131"/>
      <c r="JQP6" s="131"/>
      <c r="JQQ6" s="131"/>
      <c r="JQR6" s="131"/>
      <c r="JQS6" s="131"/>
      <c r="JQT6" s="131"/>
      <c r="JQU6" s="131"/>
      <c r="JQV6" s="131"/>
      <c r="JQW6" s="131"/>
      <c r="JQX6" s="131"/>
      <c r="JQY6" s="131"/>
      <c r="JQZ6" s="131"/>
      <c r="JRA6" s="131"/>
      <c r="JRB6" s="131"/>
      <c r="JRC6" s="131"/>
      <c r="JRD6" s="131"/>
      <c r="JRE6" s="131"/>
      <c r="JRF6" s="131"/>
      <c r="JRG6" s="131"/>
      <c r="JRH6" s="131"/>
      <c r="JRI6" s="131"/>
      <c r="JRJ6" s="131"/>
      <c r="JRK6" s="131"/>
      <c r="JRL6" s="131"/>
      <c r="JRM6" s="131"/>
      <c r="JRN6" s="131"/>
      <c r="JRO6" s="131"/>
      <c r="JRP6" s="131"/>
      <c r="JRQ6" s="131"/>
      <c r="JRR6" s="131"/>
      <c r="JRS6" s="131"/>
      <c r="JRT6" s="131"/>
      <c r="JRU6" s="131"/>
      <c r="JRV6" s="131"/>
      <c r="JRW6" s="131"/>
      <c r="JRX6" s="131"/>
      <c r="JRY6" s="131"/>
      <c r="JRZ6" s="131"/>
      <c r="JSA6" s="131"/>
      <c r="JSB6" s="131"/>
      <c r="JSC6" s="131"/>
      <c r="JSD6" s="131"/>
      <c r="JSE6" s="131"/>
      <c r="JSF6" s="131"/>
      <c r="JSG6" s="131"/>
      <c r="JSH6" s="131"/>
      <c r="JSI6" s="131"/>
      <c r="JSJ6" s="131"/>
      <c r="JSK6" s="131"/>
      <c r="JSL6" s="131"/>
      <c r="JSM6" s="131"/>
      <c r="JSN6" s="131"/>
      <c r="JSO6" s="131"/>
      <c r="JSP6" s="131"/>
      <c r="JSQ6" s="131"/>
      <c r="JSR6" s="131"/>
      <c r="JSS6" s="131"/>
      <c r="JST6" s="131"/>
      <c r="JSU6" s="131"/>
      <c r="JSV6" s="131"/>
      <c r="JSW6" s="131"/>
      <c r="JSX6" s="131"/>
      <c r="JSY6" s="131"/>
      <c r="JSZ6" s="131"/>
      <c r="JTA6" s="131"/>
      <c r="JTB6" s="131"/>
      <c r="JTC6" s="131"/>
      <c r="JTD6" s="131"/>
      <c r="JTE6" s="131"/>
      <c r="JTF6" s="131"/>
      <c r="JTG6" s="131"/>
      <c r="JTH6" s="131"/>
      <c r="JTI6" s="131"/>
      <c r="JTJ6" s="131"/>
      <c r="JTK6" s="131"/>
      <c r="JTL6" s="131"/>
      <c r="JTM6" s="131"/>
      <c r="JTN6" s="131"/>
      <c r="JTO6" s="131"/>
      <c r="JTP6" s="131"/>
      <c r="JTQ6" s="131"/>
      <c r="JTR6" s="131"/>
      <c r="JTS6" s="131"/>
      <c r="JTT6" s="131"/>
      <c r="JTU6" s="131"/>
      <c r="JTV6" s="131"/>
      <c r="JTW6" s="131"/>
      <c r="JTX6" s="131"/>
      <c r="JTY6" s="131"/>
      <c r="JTZ6" s="131"/>
      <c r="JUA6" s="131"/>
      <c r="JUB6" s="131"/>
      <c r="JUC6" s="131"/>
      <c r="JUD6" s="131"/>
      <c r="JUE6" s="131"/>
      <c r="JUF6" s="131"/>
      <c r="JUG6" s="131"/>
      <c r="JUH6" s="131"/>
      <c r="JUI6" s="131"/>
      <c r="JUJ6" s="131"/>
      <c r="JUK6" s="131"/>
      <c r="JUL6" s="131"/>
      <c r="JUM6" s="131"/>
      <c r="JUN6" s="131"/>
      <c r="JUO6" s="131"/>
      <c r="JUP6" s="131"/>
      <c r="JUQ6" s="131"/>
      <c r="JUR6" s="131"/>
      <c r="JUS6" s="131"/>
      <c r="JUT6" s="131"/>
      <c r="JUU6" s="131"/>
      <c r="JUV6" s="131"/>
      <c r="JUW6" s="131"/>
      <c r="JUX6" s="131"/>
      <c r="JUY6" s="131"/>
      <c r="JUZ6" s="131"/>
      <c r="JVA6" s="131"/>
      <c r="JVB6" s="131"/>
      <c r="JVC6" s="131"/>
      <c r="JVD6" s="131"/>
      <c r="JVE6" s="131"/>
      <c r="JVF6" s="131"/>
      <c r="JVG6" s="131"/>
      <c r="JVH6" s="131"/>
      <c r="JVI6" s="131"/>
      <c r="JVJ6" s="131"/>
      <c r="JVK6" s="131"/>
      <c r="JVL6" s="131"/>
      <c r="JVM6" s="131"/>
      <c r="JVN6" s="131"/>
      <c r="JVO6" s="131"/>
      <c r="JVP6" s="131"/>
      <c r="JVQ6" s="131"/>
      <c r="JVR6" s="131"/>
      <c r="JVS6" s="131"/>
      <c r="JVT6" s="131"/>
      <c r="JVU6" s="131"/>
      <c r="JVV6" s="131"/>
      <c r="JVW6" s="131"/>
      <c r="JVX6" s="131"/>
      <c r="JVY6" s="131"/>
      <c r="JVZ6" s="131"/>
      <c r="JWA6" s="131"/>
      <c r="JWB6" s="131"/>
      <c r="JWC6" s="131"/>
      <c r="JWD6" s="131"/>
      <c r="JWE6" s="131"/>
      <c r="JWF6" s="131"/>
      <c r="JWG6" s="131"/>
      <c r="JWH6" s="131"/>
      <c r="JWI6" s="131"/>
      <c r="JWJ6" s="131"/>
      <c r="JWK6" s="131"/>
      <c r="JWL6" s="131"/>
      <c r="JWM6" s="131"/>
      <c r="JWN6" s="131"/>
      <c r="JWO6" s="131"/>
      <c r="JWP6" s="131"/>
      <c r="JWQ6" s="131"/>
      <c r="JWR6" s="131"/>
      <c r="JWS6" s="131"/>
      <c r="JWT6" s="131"/>
      <c r="JWU6" s="131"/>
      <c r="JWV6" s="131"/>
      <c r="JWW6" s="131"/>
      <c r="JWX6" s="131"/>
      <c r="JWY6" s="131"/>
      <c r="JWZ6" s="131"/>
      <c r="JXA6" s="131"/>
      <c r="JXB6" s="131"/>
      <c r="JXC6" s="131"/>
      <c r="JXD6" s="131"/>
      <c r="JXE6" s="131"/>
      <c r="JXF6" s="131"/>
      <c r="JXG6" s="131"/>
      <c r="JXH6" s="131"/>
      <c r="JXI6" s="131"/>
      <c r="JXJ6" s="131"/>
      <c r="JXK6" s="131"/>
      <c r="JXL6" s="131"/>
      <c r="JXM6" s="131"/>
      <c r="JXN6" s="131"/>
      <c r="JXO6" s="131"/>
      <c r="JXP6" s="131"/>
      <c r="JXQ6" s="131"/>
      <c r="JXR6" s="131"/>
      <c r="JXS6" s="131"/>
      <c r="JXT6" s="131"/>
      <c r="JXU6" s="131"/>
      <c r="JXV6" s="131"/>
      <c r="JXW6" s="131"/>
      <c r="JXX6" s="131"/>
      <c r="JXY6" s="131"/>
      <c r="JXZ6" s="131"/>
      <c r="JYA6" s="131"/>
      <c r="JYB6" s="131"/>
      <c r="JYC6" s="131"/>
      <c r="JYD6" s="131"/>
      <c r="JYE6" s="131"/>
      <c r="JYF6" s="131"/>
      <c r="JYG6" s="131"/>
      <c r="JYH6" s="131"/>
      <c r="JYI6" s="131"/>
      <c r="JYJ6" s="131"/>
      <c r="JYK6" s="131"/>
      <c r="JYL6" s="131"/>
      <c r="JYM6" s="131"/>
      <c r="JYN6" s="131"/>
      <c r="JYO6" s="131"/>
      <c r="JYP6" s="131"/>
      <c r="JYQ6" s="131"/>
      <c r="JYR6" s="131"/>
      <c r="JYS6" s="131"/>
      <c r="JYT6" s="131"/>
      <c r="JYU6" s="131"/>
      <c r="JYV6" s="131"/>
      <c r="JYW6" s="131"/>
      <c r="JYX6" s="131"/>
      <c r="JYY6" s="131"/>
      <c r="JYZ6" s="131"/>
      <c r="JZA6" s="131"/>
      <c r="JZB6" s="131"/>
      <c r="JZC6" s="131"/>
      <c r="JZD6" s="131"/>
      <c r="JZE6" s="131"/>
      <c r="JZF6" s="131"/>
      <c r="JZG6" s="131"/>
      <c r="JZH6" s="131"/>
      <c r="JZI6" s="131"/>
      <c r="JZJ6" s="131"/>
      <c r="JZK6" s="131"/>
      <c r="JZL6" s="131"/>
      <c r="JZM6" s="131"/>
      <c r="JZN6" s="131"/>
      <c r="JZO6" s="131"/>
      <c r="JZP6" s="131"/>
      <c r="JZQ6" s="131"/>
      <c r="JZR6" s="131"/>
      <c r="JZS6" s="131"/>
      <c r="JZT6" s="131"/>
      <c r="JZU6" s="131"/>
      <c r="JZV6" s="131"/>
      <c r="JZW6" s="131"/>
      <c r="JZX6" s="131"/>
      <c r="JZY6" s="131"/>
      <c r="JZZ6" s="131"/>
      <c r="KAA6" s="131"/>
      <c r="KAB6" s="131"/>
      <c r="KAC6" s="131"/>
      <c r="KAD6" s="131"/>
      <c r="KAE6" s="131"/>
      <c r="KAF6" s="131"/>
      <c r="KAG6" s="131"/>
      <c r="KAH6" s="131"/>
      <c r="KAI6" s="131"/>
      <c r="KAJ6" s="131"/>
      <c r="KAK6" s="131"/>
      <c r="KAL6" s="131"/>
      <c r="KAM6" s="131"/>
      <c r="KAN6" s="131"/>
      <c r="KAO6" s="131"/>
      <c r="KAP6" s="131"/>
      <c r="KAQ6" s="131"/>
      <c r="KAR6" s="131"/>
      <c r="KAS6" s="131"/>
      <c r="KAT6" s="131"/>
      <c r="KAU6" s="131"/>
      <c r="KAV6" s="131"/>
      <c r="KAW6" s="131"/>
      <c r="KAX6" s="131"/>
      <c r="KAY6" s="131"/>
      <c r="KAZ6" s="131"/>
      <c r="KBA6" s="131"/>
      <c r="KBB6" s="131"/>
      <c r="KBC6" s="131"/>
      <c r="KBD6" s="131"/>
      <c r="KBE6" s="131"/>
      <c r="KBF6" s="131"/>
      <c r="KBG6" s="131"/>
      <c r="KBH6" s="131"/>
      <c r="KBI6" s="131"/>
      <c r="KBJ6" s="131"/>
      <c r="KBK6" s="131"/>
      <c r="KBL6" s="131"/>
      <c r="KBM6" s="131"/>
      <c r="KBN6" s="131"/>
      <c r="KBO6" s="131"/>
      <c r="KBP6" s="131"/>
      <c r="KBQ6" s="131"/>
      <c r="KBR6" s="131"/>
      <c r="KBS6" s="131"/>
      <c r="KBT6" s="131"/>
      <c r="KBU6" s="131"/>
      <c r="KBV6" s="131"/>
      <c r="KBW6" s="131"/>
      <c r="KBX6" s="131"/>
      <c r="KBY6" s="131"/>
      <c r="KBZ6" s="131"/>
      <c r="KCA6" s="131"/>
      <c r="KCB6" s="131"/>
      <c r="KCC6" s="131"/>
      <c r="KCD6" s="131"/>
      <c r="KCE6" s="131"/>
      <c r="KCF6" s="131"/>
      <c r="KCG6" s="131"/>
      <c r="KCH6" s="131"/>
      <c r="KCI6" s="131"/>
      <c r="KCJ6" s="131"/>
      <c r="KCK6" s="131"/>
      <c r="KCL6" s="131"/>
      <c r="KCM6" s="131"/>
      <c r="KCN6" s="131"/>
      <c r="KCO6" s="131"/>
      <c r="KCP6" s="131"/>
      <c r="KCQ6" s="131"/>
      <c r="KCR6" s="131"/>
      <c r="KCS6" s="131"/>
      <c r="KCT6" s="131"/>
      <c r="KCU6" s="131"/>
      <c r="KCV6" s="131"/>
      <c r="KCW6" s="131"/>
      <c r="KCX6" s="131"/>
      <c r="KCY6" s="131"/>
      <c r="KCZ6" s="131"/>
      <c r="KDA6" s="131"/>
      <c r="KDB6" s="131"/>
      <c r="KDC6" s="131"/>
      <c r="KDD6" s="131"/>
      <c r="KDE6" s="131"/>
      <c r="KDF6" s="131"/>
      <c r="KDG6" s="131"/>
      <c r="KDH6" s="131"/>
      <c r="KDI6" s="131"/>
      <c r="KDJ6" s="131"/>
      <c r="KDK6" s="131"/>
      <c r="KDL6" s="131"/>
      <c r="KDM6" s="131"/>
      <c r="KDN6" s="131"/>
      <c r="KDO6" s="131"/>
      <c r="KDP6" s="131"/>
      <c r="KDQ6" s="131"/>
      <c r="KDR6" s="131"/>
      <c r="KDS6" s="131"/>
      <c r="KDT6" s="131"/>
      <c r="KDU6" s="131"/>
      <c r="KDV6" s="131"/>
      <c r="KDW6" s="131"/>
      <c r="KDX6" s="131"/>
      <c r="KDY6" s="131"/>
      <c r="KDZ6" s="131"/>
      <c r="KEA6" s="131"/>
      <c r="KEB6" s="131"/>
      <c r="KEC6" s="131"/>
      <c r="KED6" s="131"/>
      <c r="KEE6" s="131"/>
      <c r="KEF6" s="131"/>
      <c r="KEG6" s="131"/>
      <c r="KEH6" s="131"/>
      <c r="KEI6" s="131"/>
      <c r="KEJ6" s="131"/>
      <c r="KEK6" s="131"/>
      <c r="KEL6" s="131"/>
      <c r="KEM6" s="131"/>
      <c r="KEN6" s="131"/>
      <c r="KEO6" s="131"/>
      <c r="KEP6" s="131"/>
      <c r="KEQ6" s="131"/>
      <c r="KER6" s="131"/>
      <c r="KES6" s="131"/>
      <c r="KET6" s="131"/>
      <c r="KEU6" s="131"/>
      <c r="KEV6" s="131"/>
      <c r="KEW6" s="131"/>
      <c r="KEX6" s="131"/>
      <c r="KEY6" s="131"/>
      <c r="KEZ6" s="131"/>
      <c r="KFA6" s="131"/>
      <c r="KFB6" s="131"/>
      <c r="KFC6" s="131"/>
      <c r="KFD6" s="131"/>
      <c r="KFE6" s="131"/>
      <c r="KFF6" s="131"/>
      <c r="KFG6" s="131"/>
      <c r="KFH6" s="131"/>
      <c r="KFI6" s="131"/>
      <c r="KFJ6" s="131"/>
      <c r="KFK6" s="131"/>
      <c r="KFL6" s="131"/>
      <c r="KFM6" s="131"/>
      <c r="KFN6" s="131"/>
      <c r="KFO6" s="131"/>
      <c r="KFP6" s="131"/>
      <c r="KFQ6" s="131"/>
      <c r="KFR6" s="131"/>
      <c r="KFS6" s="131"/>
      <c r="KFT6" s="131"/>
      <c r="KFU6" s="131"/>
      <c r="KFV6" s="131"/>
      <c r="KFW6" s="131"/>
      <c r="KFX6" s="131"/>
      <c r="KFY6" s="131"/>
      <c r="KFZ6" s="131"/>
      <c r="KGA6" s="131"/>
      <c r="KGB6" s="131"/>
      <c r="KGC6" s="131"/>
      <c r="KGD6" s="131"/>
      <c r="KGE6" s="131"/>
      <c r="KGF6" s="131"/>
      <c r="KGG6" s="131"/>
      <c r="KGH6" s="131"/>
      <c r="KGI6" s="131"/>
      <c r="KGJ6" s="131"/>
      <c r="KGK6" s="131"/>
      <c r="KGL6" s="131"/>
      <c r="KGM6" s="131"/>
      <c r="KGN6" s="131"/>
      <c r="KGO6" s="131"/>
      <c r="KGP6" s="131"/>
      <c r="KGQ6" s="131"/>
      <c r="KGR6" s="131"/>
      <c r="KGS6" s="131"/>
      <c r="KGT6" s="131"/>
      <c r="KGU6" s="131"/>
      <c r="KGV6" s="131"/>
      <c r="KGW6" s="131"/>
      <c r="KGX6" s="131"/>
      <c r="KGY6" s="131"/>
      <c r="KGZ6" s="131"/>
      <c r="KHA6" s="131"/>
      <c r="KHB6" s="131"/>
      <c r="KHC6" s="131"/>
      <c r="KHD6" s="131"/>
      <c r="KHE6" s="131"/>
      <c r="KHF6" s="131"/>
      <c r="KHG6" s="131"/>
      <c r="KHH6" s="131"/>
      <c r="KHI6" s="131"/>
      <c r="KHJ6" s="131"/>
      <c r="KHK6" s="131"/>
      <c r="KHL6" s="131"/>
      <c r="KHM6" s="131"/>
      <c r="KHN6" s="131"/>
      <c r="KHO6" s="131"/>
      <c r="KHP6" s="131"/>
      <c r="KHQ6" s="131"/>
      <c r="KHR6" s="131"/>
      <c r="KHS6" s="131"/>
      <c r="KHT6" s="131"/>
      <c r="KHU6" s="131"/>
      <c r="KHV6" s="131"/>
      <c r="KHW6" s="131"/>
      <c r="KHX6" s="131"/>
      <c r="KHY6" s="131"/>
      <c r="KHZ6" s="131"/>
      <c r="KIA6" s="131"/>
      <c r="KIB6" s="131"/>
      <c r="KIC6" s="131"/>
      <c r="KID6" s="131"/>
      <c r="KIE6" s="131"/>
      <c r="KIF6" s="131"/>
      <c r="KIG6" s="131"/>
      <c r="KIH6" s="131"/>
      <c r="KII6" s="131"/>
      <c r="KIJ6" s="131"/>
      <c r="KIK6" s="131"/>
      <c r="KIL6" s="131"/>
      <c r="KIM6" s="131"/>
      <c r="KIN6" s="131"/>
      <c r="KIO6" s="131"/>
      <c r="KIP6" s="131"/>
      <c r="KIQ6" s="131"/>
      <c r="KIR6" s="131"/>
      <c r="KIS6" s="131"/>
      <c r="KIT6" s="131"/>
      <c r="KIU6" s="131"/>
      <c r="KIV6" s="131"/>
      <c r="KIW6" s="131"/>
      <c r="KIX6" s="131"/>
      <c r="KIY6" s="131"/>
      <c r="KIZ6" s="131"/>
      <c r="KJA6" s="131"/>
      <c r="KJB6" s="131"/>
      <c r="KJC6" s="131"/>
      <c r="KJD6" s="131"/>
      <c r="KJE6" s="131"/>
      <c r="KJF6" s="131"/>
      <c r="KJG6" s="131"/>
      <c r="KJH6" s="131"/>
      <c r="KJI6" s="131"/>
      <c r="KJJ6" s="131"/>
      <c r="KJK6" s="131"/>
      <c r="KJL6" s="131"/>
      <c r="KJM6" s="131"/>
      <c r="KJN6" s="131"/>
      <c r="KJO6" s="131"/>
      <c r="KJP6" s="131"/>
      <c r="KJQ6" s="131"/>
      <c r="KJR6" s="131"/>
      <c r="KJS6" s="131"/>
      <c r="KJT6" s="131"/>
      <c r="KJU6" s="131"/>
      <c r="KJV6" s="131"/>
      <c r="KJW6" s="131"/>
      <c r="KJX6" s="131"/>
      <c r="KJY6" s="131"/>
      <c r="KJZ6" s="131"/>
      <c r="KKA6" s="131"/>
      <c r="KKB6" s="131"/>
      <c r="KKC6" s="131"/>
      <c r="KKD6" s="131"/>
      <c r="KKE6" s="131"/>
      <c r="KKF6" s="131"/>
      <c r="KKG6" s="131"/>
      <c r="KKH6" s="131"/>
      <c r="KKI6" s="131"/>
      <c r="KKJ6" s="131"/>
      <c r="KKK6" s="131"/>
      <c r="KKL6" s="131"/>
      <c r="KKM6" s="131"/>
      <c r="KKN6" s="131"/>
      <c r="KKO6" s="131"/>
      <c r="KKP6" s="131"/>
      <c r="KKQ6" s="131"/>
      <c r="KKR6" s="131"/>
      <c r="KKS6" s="131"/>
      <c r="KKT6" s="131"/>
      <c r="KKU6" s="131"/>
      <c r="KKV6" s="131"/>
      <c r="KKW6" s="131"/>
      <c r="KKX6" s="131"/>
      <c r="KKY6" s="131"/>
      <c r="KKZ6" s="131"/>
      <c r="KLA6" s="131"/>
      <c r="KLB6" s="131"/>
      <c r="KLC6" s="131"/>
      <c r="KLD6" s="131"/>
      <c r="KLE6" s="131"/>
      <c r="KLF6" s="131"/>
      <c r="KLG6" s="131"/>
      <c r="KLH6" s="131"/>
      <c r="KLI6" s="131"/>
      <c r="KLJ6" s="131"/>
      <c r="KLK6" s="131"/>
      <c r="KLL6" s="131"/>
      <c r="KLM6" s="131"/>
      <c r="KLN6" s="131"/>
      <c r="KLO6" s="131"/>
      <c r="KLP6" s="131"/>
      <c r="KLQ6" s="131"/>
      <c r="KLR6" s="131"/>
      <c r="KLS6" s="131"/>
      <c r="KLT6" s="131"/>
      <c r="KLU6" s="131"/>
      <c r="KLV6" s="131"/>
      <c r="KLW6" s="131"/>
      <c r="KLX6" s="131"/>
      <c r="KLY6" s="131"/>
      <c r="KLZ6" s="131"/>
      <c r="KMA6" s="131"/>
      <c r="KMB6" s="131"/>
      <c r="KMC6" s="131"/>
      <c r="KMD6" s="131"/>
      <c r="KME6" s="131"/>
      <c r="KMF6" s="131"/>
      <c r="KMG6" s="131"/>
      <c r="KMH6" s="131"/>
      <c r="KMI6" s="131"/>
      <c r="KMJ6" s="131"/>
      <c r="KMK6" s="131"/>
      <c r="KML6" s="131"/>
      <c r="KMM6" s="131"/>
      <c r="KMN6" s="131"/>
      <c r="KMO6" s="131"/>
      <c r="KMP6" s="131"/>
      <c r="KMQ6" s="131"/>
      <c r="KMR6" s="131"/>
      <c r="KMS6" s="131"/>
      <c r="KMT6" s="131"/>
      <c r="KMU6" s="131"/>
      <c r="KMV6" s="131"/>
      <c r="KMW6" s="131"/>
      <c r="KMX6" s="131"/>
      <c r="KMY6" s="131"/>
      <c r="KMZ6" s="131"/>
      <c r="KNA6" s="131"/>
      <c r="KNB6" s="131"/>
      <c r="KNC6" s="131"/>
      <c r="KND6" s="131"/>
      <c r="KNE6" s="131"/>
      <c r="KNF6" s="131"/>
      <c r="KNG6" s="131"/>
      <c r="KNH6" s="131"/>
      <c r="KNI6" s="131"/>
      <c r="KNJ6" s="131"/>
      <c r="KNK6" s="131"/>
      <c r="KNL6" s="131"/>
      <c r="KNM6" s="131"/>
      <c r="KNN6" s="131"/>
      <c r="KNO6" s="131"/>
      <c r="KNP6" s="131"/>
      <c r="KNQ6" s="131"/>
      <c r="KNR6" s="131"/>
      <c r="KNS6" s="131"/>
      <c r="KNT6" s="131"/>
      <c r="KNU6" s="131"/>
      <c r="KNV6" s="131"/>
      <c r="KNW6" s="131"/>
      <c r="KNX6" s="131"/>
      <c r="KNY6" s="131"/>
      <c r="KNZ6" s="131"/>
      <c r="KOA6" s="131"/>
      <c r="KOB6" s="131"/>
      <c r="KOC6" s="131"/>
      <c r="KOD6" s="131"/>
      <c r="KOE6" s="131"/>
      <c r="KOF6" s="131"/>
      <c r="KOG6" s="131"/>
      <c r="KOH6" s="131"/>
      <c r="KOI6" s="131"/>
      <c r="KOJ6" s="131"/>
      <c r="KOK6" s="131"/>
      <c r="KOL6" s="131"/>
      <c r="KOM6" s="131"/>
      <c r="KON6" s="131"/>
      <c r="KOO6" s="131"/>
      <c r="KOP6" s="131"/>
      <c r="KOQ6" s="131"/>
      <c r="KOR6" s="131"/>
      <c r="KOS6" s="131"/>
      <c r="KOT6" s="131"/>
      <c r="KOU6" s="131"/>
      <c r="KOV6" s="131"/>
      <c r="KOW6" s="131"/>
      <c r="KOX6" s="131"/>
      <c r="KOY6" s="131"/>
      <c r="KOZ6" s="131"/>
      <c r="KPA6" s="131"/>
      <c r="KPB6" s="131"/>
      <c r="KPC6" s="131"/>
      <c r="KPD6" s="131"/>
      <c r="KPE6" s="131"/>
      <c r="KPF6" s="131"/>
      <c r="KPG6" s="131"/>
      <c r="KPH6" s="131"/>
      <c r="KPI6" s="131"/>
      <c r="KPJ6" s="131"/>
      <c r="KPK6" s="131"/>
      <c r="KPL6" s="131"/>
      <c r="KPM6" s="131"/>
      <c r="KPN6" s="131"/>
      <c r="KPO6" s="131"/>
      <c r="KPP6" s="131"/>
      <c r="KPQ6" s="131"/>
      <c r="KPR6" s="131"/>
      <c r="KPS6" s="131"/>
      <c r="KPT6" s="131"/>
      <c r="KPU6" s="131"/>
      <c r="KPV6" s="131"/>
      <c r="KPW6" s="131"/>
      <c r="KPX6" s="131"/>
      <c r="KPY6" s="131"/>
      <c r="KPZ6" s="131"/>
      <c r="KQA6" s="131"/>
      <c r="KQB6" s="131"/>
      <c r="KQC6" s="131"/>
      <c r="KQD6" s="131"/>
      <c r="KQE6" s="131"/>
      <c r="KQF6" s="131"/>
      <c r="KQG6" s="131"/>
      <c r="KQH6" s="131"/>
      <c r="KQI6" s="131"/>
      <c r="KQJ6" s="131"/>
      <c r="KQK6" s="131"/>
      <c r="KQL6" s="131"/>
      <c r="KQM6" s="131"/>
      <c r="KQN6" s="131"/>
      <c r="KQO6" s="131"/>
      <c r="KQP6" s="131"/>
      <c r="KQQ6" s="131"/>
      <c r="KQR6" s="131"/>
      <c r="KQS6" s="131"/>
      <c r="KQT6" s="131"/>
      <c r="KQU6" s="131"/>
      <c r="KQV6" s="131"/>
      <c r="KQW6" s="131"/>
      <c r="KQX6" s="131"/>
      <c r="KQY6" s="131"/>
      <c r="KQZ6" s="131"/>
      <c r="KRA6" s="131"/>
      <c r="KRB6" s="131"/>
      <c r="KRC6" s="131"/>
      <c r="KRD6" s="131"/>
      <c r="KRE6" s="131"/>
      <c r="KRF6" s="131"/>
      <c r="KRG6" s="131"/>
      <c r="KRH6" s="131"/>
      <c r="KRI6" s="131"/>
      <c r="KRJ6" s="131"/>
      <c r="KRK6" s="131"/>
      <c r="KRL6" s="131"/>
      <c r="KRM6" s="131"/>
      <c r="KRN6" s="131"/>
      <c r="KRO6" s="131"/>
      <c r="KRP6" s="131"/>
      <c r="KRQ6" s="131"/>
      <c r="KRR6" s="131"/>
      <c r="KRS6" s="131"/>
      <c r="KRT6" s="131"/>
      <c r="KRU6" s="131"/>
      <c r="KRV6" s="131"/>
      <c r="KRW6" s="131"/>
      <c r="KRX6" s="131"/>
      <c r="KRY6" s="131"/>
      <c r="KRZ6" s="131"/>
      <c r="KSA6" s="131"/>
      <c r="KSB6" s="131"/>
      <c r="KSC6" s="131"/>
      <c r="KSD6" s="131"/>
      <c r="KSE6" s="131"/>
      <c r="KSF6" s="131"/>
      <c r="KSG6" s="131"/>
      <c r="KSH6" s="131"/>
      <c r="KSI6" s="131"/>
      <c r="KSJ6" s="131"/>
      <c r="KSK6" s="131"/>
      <c r="KSL6" s="131"/>
      <c r="KSM6" s="131"/>
      <c r="KSN6" s="131"/>
      <c r="KSO6" s="131"/>
      <c r="KSP6" s="131"/>
      <c r="KSQ6" s="131"/>
      <c r="KSR6" s="131"/>
      <c r="KSS6" s="131"/>
      <c r="KST6" s="131"/>
      <c r="KSU6" s="131"/>
      <c r="KSV6" s="131"/>
      <c r="KSW6" s="131"/>
      <c r="KSX6" s="131"/>
      <c r="KSY6" s="131"/>
      <c r="KSZ6" s="131"/>
      <c r="KTA6" s="131"/>
      <c r="KTB6" s="131"/>
      <c r="KTC6" s="131"/>
      <c r="KTD6" s="131"/>
      <c r="KTE6" s="131"/>
      <c r="KTF6" s="131"/>
      <c r="KTG6" s="131"/>
      <c r="KTH6" s="131"/>
      <c r="KTI6" s="131"/>
      <c r="KTJ6" s="131"/>
      <c r="KTK6" s="131"/>
      <c r="KTL6" s="131"/>
      <c r="KTM6" s="131"/>
      <c r="KTN6" s="131"/>
      <c r="KTO6" s="131"/>
      <c r="KTP6" s="131"/>
      <c r="KTQ6" s="131"/>
      <c r="KTR6" s="131"/>
      <c r="KTS6" s="131"/>
      <c r="KTT6" s="131"/>
      <c r="KTU6" s="131"/>
      <c r="KTV6" s="131"/>
      <c r="KTW6" s="131"/>
      <c r="KTX6" s="131"/>
      <c r="KTY6" s="131"/>
      <c r="KTZ6" s="131"/>
      <c r="KUA6" s="131"/>
      <c r="KUB6" s="131"/>
      <c r="KUC6" s="131"/>
      <c r="KUD6" s="131"/>
      <c r="KUE6" s="131"/>
      <c r="KUF6" s="131"/>
      <c r="KUG6" s="131"/>
      <c r="KUH6" s="131"/>
      <c r="KUI6" s="131"/>
      <c r="KUJ6" s="131"/>
      <c r="KUK6" s="131"/>
      <c r="KUL6" s="131"/>
      <c r="KUM6" s="131"/>
      <c r="KUN6" s="131"/>
      <c r="KUO6" s="131"/>
      <c r="KUP6" s="131"/>
      <c r="KUQ6" s="131"/>
      <c r="KUR6" s="131"/>
      <c r="KUS6" s="131"/>
      <c r="KUT6" s="131"/>
      <c r="KUU6" s="131"/>
      <c r="KUV6" s="131"/>
      <c r="KUW6" s="131"/>
      <c r="KUX6" s="131"/>
      <c r="KUY6" s="131"/>
      <c r="KUZ6" s="131"/>
      <c r="KVA6" s="131"/>
      <c r="KVB6" s="131"/>
      <c r="KVC6" s="131"/>
      <c r="KVD6" s="131"/>
      <c r="KVE6" s="131"/>
      <c r="KVF6" s="131"/>
      <c r="KVG6" s="131"/>
      <c r="KVH6" s="131"/>
      <c r="KVI6" s="131"/>
      <c r="KVJ6" s="131"/>
      <c r="KVK6" s="131"/>
      <c r="KVL6" s="131"/>
      <c r="KVM6" s="131"/>
      <c r="KVN6" s="131"/>
      <c r="KVO6" s="131"/>
      <c r="KVP6" s="131"/>
      <c r="KVQ6" s="131"/>
      <c r="KVR6" s="131"/>
      <c r="KVS6" s="131"/>
      <c r="KVT6" s="131"/>
      <c r="KVU6" s="131"/>
      <c r="KVV6" s="131"/>
      <c r="KVW6" s="131"/>
      <c r="KVX6" s="131"/>
      <c r="KVY6" s="131"/>
      <c r="KVZ6" s="131"/>
      <c r="KWA6" s="131"/>
      <c r="KWB6" s="131"/>
      <c r="KWC6" s="131"/>
      <c r="KWD6" s="131"/>
      <c r="KWE6" s="131"/>
      <c r="KWF6" s="131"/>
      <c r="KWG6" s="131"/>
      <c r="KWH6" s="131"/>
      <c r="KWI6" s="131"/>
      <c r="KWJ6" s="131"/>
      <c r="KWK6" s="131"/>
      <c r="KWL6" s="131"/>
      <c r="KWM6" s="131"/>
      <c r="KWN6" s="131"/>
      <c r="KWO6" s="131"/>
      <c r="KWP6" s="131"/>
      <c r="KWQ6" s="131"/>
      <c r="KWR6" s="131"/>
      <c r="KWS6" s="131"/>
      <c r="KWT6" s="131"/>
      <c r="KWU6" s="131"/>
      <c r="KWV6" s="131"/>
      <c r="KWW6" s="131"/>
      <c r="KWX6" s="131"/>
      <c r="KWY6" s="131"/>
      <c r="KWZ6" s="131"/>
      <c r="KXA6" s="131"/>
      <c r="KXB6" s="131"/>
      <c r="KXC6" s="131"/>
      <c r="KXD6" s="131"/>
      <c r="KXE6" s="131"/>
      <c r="KXF6" s="131"/>
      <c r="KXG6" s="131"/>
      <c r="KXH6" s="131"/>
      <c r="KXI6" s="131"/>
      <c r="KXJ6" s="131"/>
      <c r="KXK6" s="131"/>
      <c r="KXL6" s="131"/>
      <c r="KXM6" s="131"/>
      <c r="KXN6" s="131"/>
      <c r="KXO6" s="131"/>
      <c r="KXP6" s="131"/>
      <c r="KXQ6" s="131"/>
      <c r="KXR6" s="131"/>
      <c r="KXS6" s="131"/>
      <c r="KXT6" s="131"/>
      <c r="KXU6" s="131"/>
      <c r="KXV6" s="131"/>
      <c r="KXW6" s="131"/>
      <c r="KXX6" s="131"/>
      <c r="KXY6" s="131"/>
      <c r="KXZ6" s="131"/>
      <c r="KYA6" s="131"/>
      <c r="KYB6" s="131"/>
      <c r="KYC6" s="131"/>
      <c r="KYD6" s="131"/>
      <c r="KYE6" s="131"/>
      <c r="KYF6" s="131"/>
      <c r="KYG6" s="131"/>
      <c r="KYH6" s="131"/>
      <c r="KYI6" s="131"/>
      <c r="KYJ6" s="131"/>
      <c r="KYK6" s="131"/>
      <c r="KYL6" s="131"/>
      <c r="KYM6" s="131"/>
      <c r="KYN6" s="131"/>
      <c r="KYO6" s="131"/>
      <c r="KYP6" s="131"/>
      <c r="KYQ6" s="131"/>
      <c r="KYR6" s="131"/>
      <c r="KYS6" s="131"/>
      <c r="KYT6" s="131"/>
      <c r="KYU6" s="131"/>
      <c r="KYV6" s="131"/>
      <c r="KYW6" s="131"/>
      <c r="KYX6" s="131"/>
      <c r="KYY6" s="131"/>
      <c r="KYZ6" s="131"/>
      <c r="KZA6" s="131"/>
      <c r="KZB6" s="131"/>
      <c r="KZC6" s="131"/>
      <c r="KZD6" s="131"/>
      <c r="KZE6" s="131"/>
      <c r="KZF6" s="131"/>
      <c r="KZG6" s="131"/>
      <c r="KZH6" s="131"/>
      <c r="KZI6" s="131"/>
      <c r="KZJ6" s="131"/>
      <c r="KZK6" s="131"/>
      <c r="KZL6" s="131"/>
      <c r="KZM6" s="131"/>
      <c r="KZN6" s="131"/>
      <c r="KZO6" s="131"/>
      <c r="KZP6" s="131"/>
      <c r="KZQ6" s="131"/>
      <c r="KZR6" s="131"/>
      <c r="KZS6" s="131"/>
      <c r="KZT6" s="131"/>
      <c r="KZU6" s="131"/>
      <c r="KZV6" s="131"/>
      <c r="KZW6" s="131"/>
      <c r="KZX6" s="131"/>
      <c r="KZY6" s="131"/>
      <c r="KZZ6" s="131"/>
      <c r="LAA6" s="131"/>
      <c r="LAB6" s="131"/>
      <c r="LAC6" s="131"/>
      <c r="LAD6" s="131"/>
      <c r="LAE6" s="131"/>
      <c r="LAF6" s="131"/>
      <c r="LAG6" s="131"/>
      <c r="LAH6" s="131"/>
      <c r="LAI6" s="131"/>
      <c r="LAJ6" s="131"/>
      <c r="LAK6" s="131"/>
      <c r="LAL6" s="131"/>
      <c r="LAM6" s="131"/>
      <c r="LAN6" s="131"/>
      <c r="LAO6" s="131"/>
      <c r="LAP6" s="131"/>
      <c r="LAQ6" s="131"/>
      <c r="LAR6" s="131"/>
      <c r="LAS6" s="131"/>
      <c r="LAT6" s="131"/>
      <c r="LAU6" s="131"/>
      <c r="LAV6" s="131"/>
      <c r="LAW6" s="131"/>
      <c r="LAX6" s="131"/>
      <c r="LAY6" s="131"/>
      <c r="LAZ6" s="131"/>
      <c r="LBA6" s="131"/>
      <c r="LBB6" s="131"/>
      <c r="LBC6" s="131"/>
      <c r="LBD6" s="131"/>
      <c r="LBE6" s="131"/>
      <c r="LBF6" s="131"/>
      <c r="LBG6" s="131"/>
      <c r="LBH6" s="131"/>
      <c r="LBI6" s="131"/>
      <c r="LBJ6" s="131"/>
      <c r="LBK6" s="131"/>
      <c r="LBL6" s="131"/>
      <c r="LBM6" s="131"/>
      <c r="LBN6" s="131"/>
      <c r="LBO6" s="131"/>
      <c r="LBP6" s="131"/>
      <c r="LBQ6" s="131"/>
      <c r="LBR6" s="131"/>
      <c r="LBS6" s="131"/>
      <c r="LBT6" s="131"/>
      <c r="LBU6" s="131"/>
      <c r="LBV6" s="131"/>
      <c r="LBW6" s="131"/>
      <c r="LBX6" s="131"/>
      <c r="LBY6" s="131"/>
      <c r="LBZ6" s="131"/>
      <c r="LCA6" s="131"/>
      <c r="LCB6" s="131"/>
      <c r="LCC6" s="131"/>
      <c r="LCD6" s="131"/>
      <c r="LCE6" s="131"/>
      <c r="LCF6" s="131"/>
      <c r="LCG6" s="131"/>
      <c r="LCH6" s="131"/>
      <c r="LCI6" s="131"/>
      <c r="LCJ6" s="131"/>
      <c r="LCK6" s="131"/>
      <c r="LCL6" s="131"/>
      <c r="LCM6" s="131"/>
      <c r="LCN6" s="131"/>
      <c r="LCO6" s="131"/>
      <c r="LCP6" s="131"/>
      <c r="LCQ6" s="131"/>
      <c r="LCR6" s="131"/>
      <c r="LCS6" s="131"/>
      <c r="LCT6" s="131"/>
      <c r="LCU6" s="131"/>
      <c r="LCV6" s="131"/>
      <c r="LCW6" s="131"/>
      <c r="LCX6" s="131"/>
      <c r="LCY6" s="131"/>
      <c r="LCZ6" s="131"/>
      <c r="LDA6" s="131"/>
      <c r="LDB6" s="131"/>
      <c r="LDC6" s="131"/>
      <c r="LDD6" s="131"/>
      <c r="LDE6" s="131"/>
      <c r="LDF6" s="131"/>
      <c r="LDG6" s="131"/>
      <c r="LDH6" s="131"/>
      <c r="LDI6" s="131"/>
      <c r="LDJ6" s="131"/>
      <c r="LDK6" s="131"/>
      <c r="LDL6" s="131"/>
      <c r="LDM6" s="131"/>
      <c r="LDN6" s="131"/>
      <c r="LDO6" s="131"/>
      <c r="LDP6" s="131"/>
      <c r="LDQ6" s="131"/>
      <c r="LDR6" s="131"/>
      <c r="LDS6" s="131"/>
      <c r="LDT6" s="131"/>
      <c r="LDU6" s="131"/>
      <c r="LDV6" s="131"/>
      <c r="LDW6" s="131"/>
      <c r="LDX6" s="131"/>
      <c r="LDY6" s="131"/>
      <c r="LDZ6" s="131"/>
      <c r="LEA6" s="131"/>
      <c r="LEB6" s="131"/>
      <c r="LEC6" s="131"/>
      <c r="LED6" s="131"/>
      <c r="LEE6" s="131"/>
      <c r="LEF6" s="131"/>
      <c r="LEG6" s="131"/>
      <c r="LEH6" s="131"/>
      <c r="LEI6" s="131"/>
      <c r="LEJ6" s="131"/>
      <c r="LEK6" s="131"/>
      <c r="LEL6" s="131"/>
      <c r="LEM6" s="131"/>
      <c r="LEN6" s="131"/>
      <c r="LEO6" s="131"/>
      <c r="LEP6" s="131"/>
      <c r="LEQ6" s="131"/>
      <c r="LER6" s="131"/>
      <c r="LES6" s="131"/>
      <c r="LET6" s="131"/>
      <c r="LEU6" s="131"/>
      <c r="LEV6" s="131"/>
      <c r="LEW6" s="131"/>
      <c r="LEX6" s="131"/>
      <c r="LEY6" s="131"/>
      <c r="LEZ6" s="131"/>
      <c r="LFA6" s="131"/>
      <c r="LFB6" s="131"/>
      <c r="LFC6" s="131"/>
      <c r="LFD6" s="131"/>
      <c r="LFE6" s="131"/>
      <c r="LFF6" s="131"/>
      <c r="LFG6" s="131"/>
      <c r="LFH6" s="131"/>
      <c r="LFI6" s="131"/>
      <c r="LFJ6" s="131"/>
      <c r="LFK6" s="131"/>
      <c r="LFL6" s="131"/>
      <c r="LFM6" s="131"/>
      <c r="LFN6" s="131"/>
      <c r="LFO6" s="131"/>
      <c r="LFP6" s="131"/>
      <c r="LFQ6" s="131"/>
      <c r="LFR6" s="131"/>
      <c r="LFS6" s="131"/>
      <c r="LFT6" s="131"/>
      <c r="LFU6" s="131"/>
      <c r="LFV6" s="131"/>
      <c r="LFW6" s="131"/>
      <c r="LFX6" s="131"/>
      <c r="LFY6" s="131"/>
      <c r="LFZ6" s="131"/>
      <c r="LGA6" s="131"/>
      <c r="LGB6" s="131"/>
      <c r="LGC6" s="131"/>
      <c r="LGD6" s="131"/>
      <c r="LGE6" s="131"/>
      <c r="LGF6" s="131"/>
      <c r="LGG6" s="131"/>
      <c r="LGH6" s="131"/>
      <c r="LGI6" s="131"/>
      <c r="LGJ6" s="131"/>
      <c r="LGK6" s="131"/>
      <c r="LGL6" s="131"/>
      <c r="LGM6" s="131"/>
      <c r="LGN6" s="131"/>
      <c r="LGO6" s="131"/>
      <c r="LGP6" s="131"/>
      <c r="LGQ6" s="131"/>
      <c r="LGR6" s="131"/>
      <c r="LGS6" s="131"/>
      <c r="LGT6" s="131"/>
      <c r="LGU6" s="131"/>
      <c r="LGV6" s="131"/>
      <c r="LGW6" s="131"/>
      <c r="LGX6" s="131"/>
      <c r="LGY6" s="131"/>
      <c r="LGZ6" s="131"/>
      <c r="LHA6" s="131"/>
      <c r="LHB6" s="131"/>
      <c r="LHC6" s="131"/>
      <c r="LHD6" s="131"/>
      <c r="LHE6" s="131"/>
      <c r="LHF6" s="131"/>
      <c r="LHG6" s="131"/>
      <c r="LHH6" s="131"/>
      <c r="LHI6" s="131"/>
      <c r="LHJ6" s="131"/>
      <c r="LHK6" s="131"/>
      <c r="LHL6" s="131"/>
      <c r="LHM6" s="131"/>
      <c r="LHN6" s="131"/>
      <c r="LHO6" s="131"/>
      <c r="LHP6" s="131"/>
      <c r="LHQ6" s="131"/>
      <c r="LHR6" s="131"/>
      <c r="LHS6" s="131"/>
      <c r="LHT6" s="131"/>
      <c r="LHU6" s="131"/>
      <c r="LHV6" s="131"/>
      <c r="LHW6" s="131"/>
      <c r="LHX6" s="131"/>
      <c r="LHY6" s="131"/>
      <c r="LHZ6" s="131"/>
      <c r="LIA6" s="131"/>
      <c r="LIB6" s="131"/>
      <c r="LIC6" s="131"/>
      <c r="LID6" s="131"/>
      <c r="LIE6" s="131"/>
      <c r="LIF6" s="131"/>
      <c r="LIG6" s="131"/>
      <c r="LIH6" s="131"/>
      <c r="LII6" s="131"/>
      <c r="LIJ6" s="131"/>
      <c r="LIK6" s="131"/>
      <c r="LIL6" s="131"/>
      <c r="LIM6" s="131"/>
      <c r="LIN6" s="131"/>
      <c r="LIO6" s="131"/>
      <c r="LIP6" s="131"/>
      <c r="LIQ6" s="131"/>
      <c r="LIR6" s="131"/>
      <c r="LIS6" s="131"/>
      <c r="LIT6" s="131"/>
      <c r="LIU6" s="131"/>
      <c r="LIV6" s="131"/>
      <c r="LIW6" s="131"/>
      <c r="LIX6" s="131"/>
      <c r="LIY6" s="131"/>
      <c r="LIZ6" s="131"/>
      <c r="LJA6" s="131"/>
      <c r="LJB6" s="131"/>
      <c r="LJC6" s="131"/>
      <c r="LJD6" s="131"/>
      <c r="LJE6" s="131"/>
      <c r="LJF6" s="131"/>
      <c r="LJG6" s="131"/>
      <c r="LJH6" s="131"/>
      <c r="LJI6" s="131"/>
      <c r="LJJ6" s="131"/>
      <c r="LJK6" s="131"/>
      <c r="LJL6" s="131"/>
      <c r="LJM6" s="131"/>
      <c r="LJN6" s="131"/>
      <c r="LJO6" s="131"/>
      <c r="LJP6" s="131"/>
      <c r="LJQ6" s="131"/>
      <c r="LJR6" s="131"/>
      <c r="LJS6" s="131"/>
      <c r="LJT6" s="131"/>
      <c r="LJU6" s="131"/>
      <c r="LJV6" s="131"/>
      <c r="LJW6" s="131"/>
      <c r="LJX6" s="131"/>
      <c r="LJY6" s="131"/>
      <c r="LJZ6" s="131"/>
      <c r="LKA6" s="131"/>
      <c r="LKB6" s="131"/>
      <c r="LKC6" s="131"/>
      <c r="LKD6" s="131"/>
      <c r="LKE6" s="131"/>
      <c r="LKF6" s="131"/>
      <c r="LKG6" s="131"/>
      <c r="LKH6" s="131"/>
      <c r="LKI6" s="131"/>
      <c r="LKJ6" s="131"/>
      <c r="LKK6" s="131"/>
      <c r="LKL6" s="131"/>
      <c r="LKM6" s="131"/>
      <c r="LKN6" s="131"/>
      <c r="LKO6" s="131"/>
      <c r="LKP6" s="131"/>
      <c r="LKQ6" s="131"/>
      <c r="LKR6" s="131"/>
      <c r="LKS6" s="131"/>
      <c r="LKT6" s="131"/>
      <c r="LKU6" s="131"/>
      <c r="LKV6" s="131"/>
      <c r="LKW6" s="131"/>
      <c r="LKX6" s="131"/>
      <c r="LKY6" s="131"/>
      <c r="LKZ6" s="131"/>
      <c r="LLA6" s="131"/>
      <c r="LLB6" s="131"/>
      <c r="LLC6" s="131"/>
      <c r="LLD6" s="131"/>
      <c r="LLE6" s="131"/>
      <c r="LLF6" s="131"/>
      <c r="LLG6" s="131"/>
      <c r="LLH6" s="131"/>
      <c r="LLI6" s="131"/>
      <c r="LLJ6" s="131"/>
      <c r="LLK6" s="131"/>
      <c r="LLL6" s="131"/>
      <c r="LLM6" s="131"/>
      <c r="LLN6" s="131"/>
      <c r="LLO6" s="131"/>
      <c r="LLP6" s="131"/>
      <c r="LLQ6" s="131"/>
      <c r="LLR6" s="131"/>
      <c r="LLS6" s="131"/>
      <c r="LLT6" s="131"/>
      <c r="LLU6" s="131"/>
      <c r="LLV6" s="131"/>
      <c r="LLW6" s="131"/>
      <c r="LLX6" s="131"/>
      <c r="LLY6" s="131"/>
      <c r="LLZ6" s="131"/>
      <c r="LMA6" s="131"/>
      <c r="LMB6" s="131"/>
      <c r="LMC6" s="131"/>
      <c r="LMD6" s="131"/>
      <c r="LME6" s="131"/>
      <c r="LMF6" s="131"/>
      <c r="LMG6" s="131"/>
      <c r="LMH6" s="131"/>
      <c r="LMI6" s="131"/>
      <c r="LMJ6" s="131"/>
      <c r="LMK6" s="131"/>
      <c r="LML6" s="131"/>
      <c r="LMM6" s="131"/>
      <c r="LMN6" s="131"/>
      <c r="LMO6" s="131"/>
      <c r="LMP6" s="131"/>
      <c r="LMQ6" s="131"/>
      <c r="LMR6" s="131"/>
      <c r="LMS6" s="131"/>
      <c r="LMT6" s="131"/>
      <c r="LMU6" s="131"/>
      <c r="LMV6" s="131"/>
      <c r="LMW6" s="131"/>
      <c r="LMX6" s="131"/>
      <c r="LMY6" s="131"/>
      <c r="LMZ6" s="131"/>
      <c r="LNA6" s="131"/>
      <c r="LNB6" s="131"/>
      <c r="LNC6" s="131"/>
      <c r="LND6" s="131"/>
      <c r="LNE6" s="131"/>
      <c r="LNF6" s="131"/>
      <c r="LNG6" s="131"/>
      <c r="LNH6" s="131"/>
      <c r="LNI6" s="131"/>
      <c r="LNJ6" s="131"/>
      <c r="LNK6" s="131"/>
      <c r="LNL6" s="131"/>
      <c r="LNM6" s="131"/>
      <c r="LNN6" s="131"/>
      <c r="LNO6" s="131"/>
      <c r="LNP6" s="131"/>
      <c r="LNQ6" s="131"/>
      <c r="LNR6" s="131"/>
      <c r="LNS6" s="131"/>
      <c r="LNT6" s="131"/>
      <c r="LNU6" s="131"/>
      <c r="LNV6" s="131"/>
      <c r="LNW6" s="131"/>
      <c r="LNX6" s="131"/>
      <c r="LNY6" s="131"/>
      <c r="LNZ6" s="131"/>
      <c r="LOA6" s="131"/>
      <c r="LOB6" s="131"/>
      <c r="LOC6" s="131"/>
      <c r="LOD6" s="131"/>
      <c r="LOE6" s="131"/>
      <c r="LOF6" s="131"/>
      <c r="LOG6" s="131"/>
      <c r="LOH6" s="131"/>
      <c r="LOI6" s="131"/>
      <c r="LOJ6" s="131"/>
      <c r="LOK6" s="131"/>
      <c r="LOL6" s="131"/>
      <c r="LOM6" s="131"/>
      <c r="LON6" s="131"/>
      <c r="LOO6" s="131"/>
      <c r="LOP6" s="131"/>
      <c r="LOQ6" s="131"/>
      <c r="LOR6" s="131"/>
      <c r="LOS6" s="131"/>
      <c r="LOT6" s="131"/>
      <c r="LOU6" s="131"/>
      <c r="LOV6" s="131"/>
      <c r="LOW6" s="131"/>
      <c r="LOX6" s="131"/>
      <c r="LOY6" s="131"/>
      <c r="LOZ6" s="131"/>
      <c r="LPA6" s="131"/>
      <c r="LPB6" s="131"/>
      <c r="LPC6" s="131"/>
      <c r="LPD6" s="131"/>
      <c r="LPE6" s="131"/>
      <c r="LPF6" s="131"/>
      <c r="LPG6" s="131"/>
      <c r="LPH6" s="131"/>
      <c r="LPI6" s="131"/>
      <c r="LPJ6" s="131"/>
      <c r="LPK6" s="131"/>
      <c r="LPL6" s="131"/>
      <c r="LPM6" s="131"/>
      <c r="LPN6" s="131"/>
      <c r="LPO6" s="131"/>
      <c r="LPP6" s="131"/>
      <c r="LPQ6" s="131"/>
      <c r="LPR6" s="131"/>
      <c r="LPS6" s="131"/>
      <c r="LPT6" s="131"/>
      <c r="LPU6" s="131"/>
      <c r="LPV6" s="131"/>
      <c r="LPW6" s="131"/>
      <c r="LPX6" s="131"/>
      <c r="LPY6" s="131"/>
      <c r="LPZ6" s="131"/>
      <c r="LQA6" s="131"/>
      <c r="LQB6" s="131"/>
      <c r="LQC6" s="131"/>
      <c r="LQD6" s="131"/>
      <c r="LQE6" s="131"/>
      <c r="LQF6" s="131"/>
      <c r="LQG6" s="131"/>
      <c r="LQH6" s="131"/>
      <c r="LQI6" s="131"/>
      <c r="LQJ6" s="131"/>
      <c r="LQK6" s="131"/>
      <c r="LQL6" s="131"/>
      <c r="LQM6" s="131"/>
      <c r="LQN6" s="131"/>
      <c r="LQO6" s="131"/>
      <c r="LQP6" s="131"/>
      <c r="LQQ6" s="131"/>
      <c r="LQR6" s="131"/>
      <c r="LQS6" s="131"/>
      <c r="LQT6" s="131"/>
      <c r="LQU6" s="131"/>
      <c r="LQV6" s="131"/>
      <c r="LQW6" s="131"/>
      <c r="LQX6" s="131"/>
      <c r="LQY6" s="131"/>
      <c r="LQZ6" s="131"/>
      <c r="LRA6" s="131"/>
      <c r="LRB6" s="131"/>
      <c r="LRC6" s="131"/>
      <c r="LRD6" s="131"/>
      <c r="LRE6" s="131"/>
      <c r="LRF6" s="131"/>
      <c r="LRG6" s="131"/>
      <c r="LRH6" s="131"/>
      <c r="LRI6" s="131"/>
      <c r="LRJ6" s="131"/>
      <c r="LRK6" s="131"/>
      <c r="LRL6" s="131"/>
      <c r="LRM6" s="131"/>
      <c r="LRN6" s="131"/>
      <c r="LRO6" s="131"/>
      <c r="LRP6" s="131"/>
      <c r="LRQ6" s="131"/>
      <c r="LRR6" s="131"/>
      <c r="LRS6" s="131"/>
      <c r="LRT6" s="131"/>
      <c r="LRU6" s="131"/>
      <c r="LRV6" s="131"/>
      <c r="LRW6" s="131"/>
      <c r="LRX6" s="131"/>
      <c r="LRY6" s="131"/>
      <c r="LRZ6" s="131"/>
      <c r="LSA6" s="131"/>
      <c r="LSB6" s="131"/>
      <c r="LSC6" s="131"/>
      <c r="LSD6" s="131"/>
      <c r="LSE6" s="131"/>
      <c r="LSF6" s="131"/>
      <c r="LSG6" s="131"/>
      <c r="LSH6" s="131"/>
      <c r="LSI6" s="131"/>
      <c r="LSJ6" s="131"/>
      <c r="LSK6" s="131"/>
      <c r="LSL6" s="131"/>
      <c r="LSM6" s="131"/>
      <c r="LSN6" s="131"/>
      <c r="LSO6" s="131"/>
      <c r="LSP6" s="131"/>
      <c r="LSQ6" s="131"/>
      <c r="LSR6" s="131"/>
      <c r="LSS6" s="131"/>
      <c r="LST6" s="131"/>
      <c r="LSU6" s="131"/>
      <c r="LSV6" s="131"/>
      <c r="LSW6" s="131"/>
      <c r="LSX6" s="131"/>
      <c r="LSY6" s="131"/>
      <c r="LSZ6" s="131"/>
      <c r="LTA6" s="131"/>
      <c r="LTB6" s="131"/>
      <c r="LTC6" s="131"/>
      <c r="LTD6" s="131"/>
      <c r="LTE6" s="131"/>
      <c r="LTF6" s="131"/>
      <c r="LTG6" s="131"/>
      <c r="LTH6" s="131"/>
      <c r="LTI6" s="131"/>
      <c r="LTJ6" s="131"/>
      <c r="LTK6" s="131"/>
      <c r="LTL6" s="131"/>
      <c r="LTM6" s="131"/>
      <c r="LTN6" s="131"/>
      <c r="LTO6" s="131"/>
      <c r="LTP6" s="131"/>
      <c r="LTQ6" s="131"/>
      <c r="LTR6" s="131"/>
      <c r="LTS6" s="131"/>
      <c r="LTT6" s="131"/>
      <c r="LTU6" s="131"/>
      <c r="LTV6" s="131"/>
      <c r="LTW6" s="131"/>
      <c r="LTX6" s="131"/>
      <c r="LTY6" s="131"/>
      <c r="LTZ6" s="131"/>
      <c r="LUA6" s="131"/>
      <c r="LUB6" s="131"/>
      <c r="LUC6" s="131"/>
      <c r="LUD6" s="131"/>
      <c r="LUE6" s="131"/>
      <c r="LUF6" s="131"/>
      <c r="LUG6" s="131"/>
      <c r="LUH6" s="131"/>
      <c r="LUI6" s="131"/>
      <c r="LUJ6" s="131"/>
      <c r="LUK6" s="131"/>
      <c r="LUL6" s="131"/>
      <c r="LUM6" s="131"/>
      <c r="LUN6" s="131"/>
      <c r="LUO6" s="131"/>
      <c r="LUP6" s="131"/>
      <c r="LUQ6" s="131"/>
      <c r="LUR6" s="131"/>
      <c r="LUS6" s="131"/>
      <c r="LUT6" s="131"/>
      <c r="LUU6" s="131"/>
      <c r="LUV6" s="131"/>
      <c r="LUW6" s="131"/>
      <c r="LUX6" s="131"/>
      <c r="LUY6" s="131"/>
      <c r="LUZ6" s="131"/>
      <c r="LVA6" s="131"/>
      <c r="LVB6" s="131"/>
      <c r="LVC6" s="131"/>
      <c r="LVD6" s="131"/>
      <c r="LVE6" s="131"/>
      <c r="LVF6" s="131"/>
      <c r="LVG6" s="131"/>
      <c r="LVH6" s="131"/>
      <c r="LVI6" s="131"/>
      <c r="LVJ6" s="131"/>
      <c r="LVK6" s="131"/>
      <c r="LVL6" s="131"/>
      <c r="LVM6" s="131"/>
      <c r="LVN6" s="131"/>
      <c r="LVO6" s="131"/>
      <c r="LVP6" s="131"/>
      <c r="LVQ6" s="131"/>
      <c r="LVR6" s="131"/>
      <c r="LVS6" s="131"/>
      <c r="LVT6" s="131"/>
      <c r="LVU6" s="131"/>
      <c r="LVV6" s="131"/>
      <c r="LVW6" s="131"/>
      <c r="LVX6" s="131"/>
      <c r="LVY6" s="131"/>
      <c r="LVZ6" s="131"/>
      <c r="LWA6" s="131"/>
      <c r="LWB6" s="131"/>
      <c r="LWC6" s="131"/>
      <c r="LWD6" s="131"/>
      <c r="LWE6" s="131"/>
      <c r="LWF6" s="131"/>
      <c r="LWG6" s="131"/>
      <c r="LWH6" s="131"/>
      <c r="LWI6" s="131"/>
      <c r="LWJ6" s="131"/>
      <c r="LWK6" s="131"/>
      <c r="LWL6" s="131"/>
      <c r="LWM6" s="131"/>
      <c r="LWN6" s="131"/>
      <c r="LWO6" s="131"/>
      <c r="LWP6" s="131"/>
      <c r="LWQ6" s="131"/>
      <c r="LWR6" s="131"/>
      <c r="LWS6" s="131"/>
      <c r="LWT6" s="131"/>
      <c r="LWU6" s="131"/>
      <c r="LWV6" s="131"/>
      <c r="LWW6" s="131"/>
      <c r="LWX6" s="131"/>
      <c r="LWY6" s="131"/>
      <c r="LWZ6" s="131"/>
      <c r="LXA6" s="131"/>
      <c r="LXB6" s="131"/>
      <c r="LXC6" s="131"/>
      <c r="LXD6" s="131"/>
      <c r="LXE6" s="131"/>
      <c r="LXF6" s="131"/>
      <c r="LXG6" s="131"/>
      <c r="LXH6" s="131"/>
      <c r="LXI6" s="131"/>
      <c r="LXJ6" s="131"/>
      <c r="LXK6" s="131"/>
      <c r="LXL6" s="131"/>
      <c r="LXM6" s="131"/>
      <c r="LXN6" s="131"/>
      <c r="LXO6" s="131"/>
      <c r="LXP6" s="131"/>
      <c r="LXQ6" s="131"/>
      <c r="LXR6" s="131"/>
      <c r="LXS6" s="131"/>
      <c r="LXT6" s="131"/>
      <c r="LXU6" s="131"/>
      <c r="LXV6" s="131"/>
      <c r="LXW6" s="131"/>
      <c r="LXX6" s="131"/>
      <c r="LXY6" s="131"/>
      <c r="LXZ6" s="131"/>
      <c r="LYA6" s="131"/>
      <c r="LYB6" s="131"/>
      <c r="LYC6" s="131"/>
      <c r="LYD6" s="131"/>
      <c r="LYE6" s="131"/>
      <c r="LYF6" s="131"/>
      <c r="LYG6" s="131"/>
      <c r="LYH6" s="131"/>
      <c r="LYI6" s="131"/>
      <c r="LYJ6" s="131"/>
      <c r="LYK6" s="131"/>
      <c r="LYL6" s="131"/>
      <c r="LYM6" s="131"/>
      <c r="LYN6" s="131"/>
      <c r="LYO6" s="131"/>
      <c r="LYP6" s="131"/>
      <c r="LYQ6" s="131"/>
      <c r="LYR6" s="131"/>
      <c r="LYS6" s="131"/>
      <c r="LYT6" s="131"/>
      <c r="LYU6" s="131"/>
      <c r="LYV6" s="131"/>
      <c r="LYW6" s="131"/>
      <c r="LYX6" s="131"/>
      <c r="LYY6" s="131"/>
      <c r="LYZ6" s="131"/>
      <c r="LZA6" s="131"/>
      <c r="LZB6" s="131"/>
      <c r="LZC6" s="131"/>
      <c r="LZD6" s="131"/>
      <c r="LZE6" s="131"/>
      <c r="LZF6" s="131"/>
      <c r="LZG6" s="131"/>
      <c r="LZH6" s="131"/>
      <c r="LZI6" s="131"/>
      <c r="LZJ6" s="131"/>
      <c r="LZK6" s="131"/>
      <c r="LZL6" s="131"/>
      <c r="LZM6" s="131"/>
      <c r="LZN6" s="131"/>
      <c r="LZO6" s="131"/>
      <c r="LZP6" s="131"/>
      <c r="LZQ6" s="131"/>
      <c r="LZR6" s="131"/>
      <c r="LZS6" s="131"/>
      <c r="LZT6" s="131"/>
      <c r="LZU6" s="131"/>
      <c r="LZV6" s="131"/>
      <c r="LZW6" s="131"/>
      <c r="LZX6" s="131"/>
      <c r="LZY6" s="131"/>
      <c r="LZZ6" s="131"/>
      <c r="MAA6" s="131"/>
      <c r="MAB6" s="131"/>
      <c r="MAC6" s="131"/>
      <c r="MAD6" s="131"/>
      <c r="MAE6" s="131"/>
      <c r="MAF6" s="131"/>
      <c r="MAG6" s="131"/>
      <c r="MAH6" s="131"/>
      <c r="MAI6" s="131"/>
      <c r="MAJ6" s="131"/>
      <c r="MAK6" s="131"/>
      <c r="MAL6" s="131"/>
      <c r="MAM6" s="131"/>
      <c r="MAN6" s="131"/>
      <c r="MAO6" s="131"/>
      <c r="MAP6" s="131"/>
      <c r="MAQ6" s="131"/>
      <c r="MAR6" s="131"/>
      <c r="MAS6" s="131"/>
      <c r="MAT6" s="131"/>
      <c r="MAU6" s="131"/>
      <c r="MAV6" s="131"/>
      <c r="MAW6" s="131"/>
      <c r="MAX6" s="131"/>
      <c r="MAY6" s="131"/>
      <c r="MAZ6" s="131"/>
      <c r="MBA6" s="131"/>
      <c r="MBB6" s="131"/>
      <c r="MBC6" s="131"/>
      <c r="MBD6" s="131"/>
      <c r="MBE6" s="131"/>
      <c r="MBF6" s="131"/>
      <c r="MBG6" s="131"/>
      <c r="MBH6" s="131"/>
      <c r="MBI6" s="131"/>
      <c r="MBJ6" s="131"/>
      <c r="MBK6" s="131"/>
      <c r="MBL6" s="131"/>
      <c r="MBM6" s="131"/>
      <c r="MBN6" s="131"/>
      <c r="MBO6" s="131"/>
      <c r="MBP6" s="131"/>
      <c r="MBQ6" s="131"/>
      <c r="MBR6" s="131"/>
      <c r="MBS6" s="131"/>
      <c r="MBT6" s="131"/>
      <c r="MBU6" s="131"/>
      <c r="MBV6" s="131"/>
      <c r="MBW6" s="131"/>
      <c r="MBX6" s="131"/>
      <c r="MBY6" s="131"/>
      <c r="MBZ6" s="131"/>
      <c r="MCA6" s="131"/>
      <c r="MCB6" s="131"/>
      <c r="MCC6" s="131"/>
      <c r="MCD6" s="131"/>
      <c r="MCE6" s="131"/>
      <c r="MCF6" s="131"/>
      <c r="MCG6" s="131"/>
      <c r="MCH6" s="131"/>
      <c r="MCI6" s="131"/>
      <c r="MCJ6" s="131"/>
      <c r="MCK6" s="131"/>
      <c r="MCL6" s="131"/>
      <c r="MCM6" s="131"/>
      <c r="MCN6" s="131"/>
      <c r="MCO6" s="131"/>
      <c r="MCP6" s="131"/>
      <c r="MCQ6" s="131"/>
      <c r="MCR6" s="131"/>
      <c r="MCS6" s="131"/>
      <c r="MCT6" s="131"/>
      <c r="MCU6" s="131"/>
      <c r="MCV6" s="131"/>
      <c r="MCW6" s="131"/>
      <c r="MCX6" s="131"/>
      <c r="MCY6" s="131"/>
      <c r="MCZ6" s="131"/>
      <c r="MDA6" s="131"/>
      <c r="MDB6" s="131"/>
      <c r="MDC6" s="131"/>
      <c r="MDD6" s="131"/>
      <c r="MDE6" s="131"/>
      <c r="MDF6" s="131"/>
      <c r="MDG6" s="131"/>
      <c r="MDH6" s="131"/>
      <c r="MDI6" s="131"/>
      <c r="MDJ6" s="131"/>
      <c r="MDK6" s="131"/>
      <c r="MDL6" s="131"/>
      <c r="MDM6" s="131"/>
      <c r="MDN6" s="131"/>
      <c r="MDO6" s="131"/>
      <c r="MDP6" s="131"/>
      <c r="MDQ6" s="131"/>
      <c r="MDR6" s="131"/>
      <c r="MDS6" s="131"/>
      <c r="MDT6" s="131"/>
      <c r="MDU6" s="131"/>
      <c r="MDV6" s="131"/>
      <c r="MDW6" s="131"/>
      <c r="MDX6" s="131"/>
      <c r="MDY6" s="131"/>
      <c r="MDZ6" s="131"/>
      <c r="MEA6" s="131"/>
      <c r="MEB6" s="131"/>
      <c r="MEC6" s="131"/>
      <c r="MED6" s="131"/>
      <c r="MEE6" s="131"/>
      <c r="MEF6" s="131"/>
      <c r="MEG6" s="131"/>
      <c r="MEH6" s="131"/>
      <c r="MEI6" s="131"/>
      <c r="MEJ6" s="131"/>
      <c r="MEK6" s="131"/>
      <c r="MEL6" s="131"/>
      <c r="MEM6" s="131"/>
      <c r="MEN6" s="131"/>
      <c r="MEO6" s="131"/>
      <c r="MEP6" s="131"/>
      <c r="MEQ6" s="131"/>
      <c r="MER6" s="131"/>
      <c r="MES6" s="131"/>
      <c r="MET6" s="131"/>
      <c r="MEU6" s="131"/>
      <c r="MEV6" s="131"/>
      <c r="MEW6" s="131"/>
      <c r="MEX6" s="131"/>
      <c r="MEY6" s="131"/>
      <c r="MEZ6" s="131"/>
      <c r="MFA6" s="131"/>
      <c r="MFB6" s="131"/>
      <c r="MFC6" s="131"/>
      <c r="MFD6" s="131"/>
      <c r="MFE6" s="131"/>
      <c r="MFF6" s="131"/>
      <c r="MFG6" s="131"/>
      <c r="MFH6" s="131"/>
      <c r="MFI6" s="131"/>
      <c r="MFJ6" s="131"/>
      <c r="MFK6" s="131"/>
      <c r="MFL6" s="131"/>
      <c r="MFM6" s="131"/>
      <c r="MFN6" s="131"/>
      <c r="MFO6" s="131"/>
      <c r="MFP6" s="131"/>
      <c r="MFQ6" s="131"/>
      <c r="MFR6" s="131"/>
      <c r="MFS6" s="131"/>
      <c r="MFT6" s="131"/>
      <c r="MFU6" s="131"/>
      <c r="MFV6" s="131"/>
      <c r="MFW6" s="131"/>
      <c r="MFX6" s="131"/>
      <c r="MFY6" s="131"/>
      <c r="MFZ6" s="131"/>
      <c r="MGA6" s="131"/>
      <c r="MGB6" s="131"/>
      <c r="MGC6" s="131"/>
      <c r="MGD6" s="131"/>
      <c r="MGE6" s="131"/>
      <c r="MGF6" s="131"/>
      <c r="MGG6" s="131"/>
      <c r="MGH6" s="131"/>
      <c r="MGI6" s="131"/>
      <c r="MGJ6" s="131"/>
      <c r="MGK6" s="131"/>
      <c r="MGL6" s="131"/>
      <c r="MGM6" s="131"/>
      <c r="MGN6" s="131"/>
      <c r="MGO6" s="131"/>
      <c r="MGP6" s="131"/>
      <c r="MGQ6" s="131"/>
      <c r="MGR6" s="131"/>
      <c r="MGS6" s="131"/>
      <c r="MGT6" s="131"/>
      <c r="MGU6" s="131"/>
      <c r="MGV6" s="131"/>
      <c r="MGW6" s="131"/>
      <c r="MGX6" s="131"/>
      <c r="MGY6" s="131"/>
      <c r="MGZ6" s="131"/>
      <c r="MHA6" s="131"/>
      <c r="MHB6" s="131"/>
      <c r="MHC6" s="131"/>
      <c r="MHD6" s="131"/>
      <c r="MHE6" s="131"/>
      <c r="MHF6" s="131"/>
      <c r="MHG6" s="131"/>
      <c r="MHH6" s="131"/>
      <c r="MHI6" s="131"/>
      <c r="MHJ6" s="131"/>
      <c r="MHK6" s="131"/>
      <c r="MHL6" s="131"/>
      <c r="MHM6" s="131"/>
      <c r="MHN6" s="131"/>
      <c r="MHO6" s="131"/>
      <c r="MHP6" s="131"/>
      <c r="MHQ6" s="131"/>
      <c r="MHR6" s="131"/>
      <c r="MHS6" s="131"/>
      <c r="MHT6" s="131"/>
      <c r="MHU6" s="131"/>
      <c r="MHV6" s="131"/>
      <c r="MHW6" s="131"/>
      <c r="MHX6" s="131"/>
      <c r="MHY6" s="131"/>
      <c r="MHZ6" s="131"/>
      <c r="MIA6" s="131"/>
      <c r="MIB6" s="131"/>
      <c r="MIC6" s="131"/>
      <c r="MID6" s="131"/>
      <c r="MIE6" s="131"/>
      <c r="MIF6" s="131"/>
      <c r="MIG6" s="131"/>
      <c r="MIH6" s="131"/>
      <c r="MII6" s="131"/>
      <c r="MIJ6" s="131"/>
      <c r="MIK6" s="131"/>
      <c r="MIL6" s="131"/>
      <c r="MIM6" s="131"/>
      <c r="MIN6" s="131"/>
      <c r="MIO6" s="131"/>
      <c r="MIP6" s="131"/>
      <c r="MIQ6" s="131"/>
      <c r="MIR6" s="131"/>
      <c r="MIS6" s="131"/>
      <c r="MIT6" s="131"/>
      <c r="MIU6" s="131"/>
      <c r="MIV6" s="131"/>
      <c r="MIW6" s="131"/>
      <c r="MIX6" s="131"/>
      <c r="MIY6" s="131"/>
      <c r="MIZ6" s="131"/>
      <c r="MJA6" s="131"/>
      <c r="MJB6" s="131"/>
      <c r="MJC6" s="131"/>
      <c r="MJD6" s="131"/>
      <c r="MJE6" s="131"/>
      <c r="MJF6" s="131"/>
      <c r="MJG6" s="131"/>
      <c r="MJH6" s="131"/>
      <c r="MJI6" s="131"/>
      <c r="MJJ6" s="131"/>
      <c r="MJK6" s="131"/>
      <c r="MJL6" s="131"/>
      <c r="MJM6" s="131"/>
      <c r="MJN6" s="131"/>
      <c r="MJO6" s="131"/>
      <c r="MJP6" s="131"/>
      <c r="MJQ6" s="131"/>
      <c r="MJR6" s="131"/>
      <c r="MJS6" s="131"/>
      <c r="MJT6" s="131"/>
      <c r="MJU6" s="131"/>
      <c r="MJV6" s="131"/>
      <c r="MJW6" s="131"/>
      <c r="MJX6" s="131"/>
      <c r="MJY6" s="131"/>
      <c r="MJZ6" s="131"/>
      <c r="MKA6" s="131"/>
      <c r="MKB6" s="131"/>
      <c r="MKC6" s="131"/>
      <c r="MKD6" s="131"/>
      <c r="MKE6" s="131"/>
      <c r="MKF6" s="131"/>
      <c r="MKG6" s="131"/>
      <c r="MKH6" s="131"/>
      <c r="MKI6" s="131"/>
      <c r="MKJ6" s="131"/>
      <c r="MKK6" s="131"/>
      <c r="MKL6" s="131"/>
      <c r="MKM6" s="131"/>
      <c r="MKN6" s="131"/>
      <c r="MKO6" s="131"/>
      <c r="MKP6" s="131"/>
      <c r="MKQ6" s="131"/>
      <c r="MKR6" s="131"/>
      <c r="MKS6" s="131"/>
      <c r="MKT6" s="131"/>
      <c r="MKU6" s="131"/>
      <c r="MKV6" s="131"/>
      <c r="MKW6" s="131"/>
      <c r="MKX6" s="131"/>
      <c r="MKY6" s="131"/>
      <c r="MKZ6" s="131"/>
      <c r="MLA6" s="131"/>
      <c r="MLB6" s="131"/>
      <c r="MLC6" s="131"/>
      <c r="MLD6" s="131"/>
      <c r="MLE6" s="131"/>
      <c r="MLF6" s="131"/>
      <c r="MLG6" s="131"/>
      <c r="MLH6" s="131"/>
      <c r="MLI6" s="131"/>
      <c r="MLJ6" s="131"/>
      <c r="MLK6" s="131"/>
      <c r="MLL6" s="131"/>
      <c r="MLM6" s="131"/>
      <c r="MLN6" s="131"/>
      <c r="MLO6" s="131"/>
      <c r="MLP6" s="131"/>
      <c r="MLQ6" s="131"/>
      <c r="MLR6" s="131"/>
      <c r="MLS6" s="131"/>
      <c r="MLT6" s="131"/>
      <c r="MLU6" s="131"/>
      <c r="MLV6" s="131"/>
      <c r="MLW6" s="131"/>
      <c r="MLX6" s="131"/>
      <c r="MLY6" s="131"/>
      <c r="MLZ6" s="131"/>
      <c r="MMA6" s="131"/>
      <c r="MMB6" s="131"/>
      <c r="MMC6" s="131"/>
      <c r="MMD6" s="131"/>
      <c r="MME6" s="131"/>
      <c r="MMF6" s="131"/>
      <c r="MMG6" s="131"/>
      <c r="MMH6" s="131"/>
      <c r="MMI6" s="131"/>
      <c r="MMJ6" s="131"/>
      <c r="MMK6" s="131"/>
      <c r="MML6" s="131"/>
      <c r="MMM6" s="131"/>
      <c r="MMN6" s="131"/>
      <c r="MMO6" s="131"/>
      <c r="MMP6" s="131"/>
      <c r="MMQ6" s="131"/>
      <c r="MMR6" s="131"/>
      <c r="MMS6" s="131"/>
      <c r="MMT6" s="131"/>
      <c r="MMU6" s="131"/>
      <c r="MMV6" s="131"/>
      <c r="MMW6" s="131"/>
      <c r="MMX6" s="131"/>
      <c r="MMY6" s="131"/>
      <c r="MMZ6" s="131"/>
      <c r="MNA6" s="131"/>
      <c r="MNB6" s="131"/>
      <c r="MNC6" s="131"/>
      <c r="MND6" s="131"/>
      <c r="MNE6" s="131"/>
      <c r="MNF6" s="131"/>
      <c r="MNG6" s="131"/>
      <c r="MNH6" s="131"/>
      <c r="MNI6" s="131"/>
      <c r="MNJ6" s="131"/>
      <c r="MNK6" s="131"/>
      <c r="MNL6" s="131"/>
      <c r="MNM6" s="131"/>
      <c r="MNN6" s="131"/>
      <c r="MNO6" s="131"/>
      <c r="MNP6" s="131"/>
      <c r="MNQ6" s="131"/>
      <c r="MNR6" s="131"/>
      <c r="MNS6" s="131"/>
      <c r="MNT6" s="131"/>
      <c r="MNU6" s="131"/>
      <c r="MNV6" s="131"/>
      <c r="MNW6" s="131"/>
      <c r="MNX6" s="131"/>
      <c r="MNY6" s="131"/>
      <c r="MNZ6" s="131"/>
      <c r="MOA6" s="131"/>
      <c r="MOB6" s="131"/>
      <c r="MOC6" s="131"/>
      <c r="MOD6" s="131"/>
      <c r="MOE6" s="131"/>
      <c r="MOF6" s="131"/>
      <c r="MOG6" s="131"/>
      <c r="MOH6" s="131"/>
      <c r="MOI6" s="131"/>
      <c r="MOJ6" s="131"/>
      <c r="MOK6" s="131"/>
      <c r="MOL6" s="131"/>
      <c r="MOM6" s="131"/>
      <c r="MON6" s="131"/>
      <c r="MOO6" s="131"/>
      <c r="MOP6" s="131"/>
      <c r="MOQ6" s="131"/>
      <c r="MOR6" s="131"/>
      <c r="MOS6" s="131"/>
      <c r="MOT6" s="131"/>
      <c r="MOU6" s="131"/>
      <c r="MOV6" s="131"/>
      <c r="MOW6" s="131"/>
      <c r="MOX6" s="131"/>
      <c r="MOY6" s="131"/>
      <c r="MOZ6" s="131"/>
      <c r="MPA6" s="131"/>
      <c r="MPB6" s="131"/>
      <c r="MPC6" s="131"/>
      <c r="MPD6" s="131"/>
      <c r="MPE6" s="131"/>
      <c r="MPF6" s="131"/>
      <c r="MPG6" s="131"/>
      <c r="MPH6" s="131"/>
      <c r="MPI6" s="131"/>
      <c r="MPJ6" s="131"/>
      <c r="MPK6" s="131"/>
      <c r="MPL6" s="131"/>
      <c r="MPM6" s="131"/>
      <c r="MPN6" s="131"/>
      <c r="MPO6" s="131"/>
      <c r="MPP6" s="131"/>
      <c r="MPQ6" s="131"/>
      <c r="MPR6" s="131"/>
      <c r="MPS6" s="131"/>
      <c r="MPT6" s="131"/>
      <c r="MPU6" s="131"/>
      <c r="MPV6" s="131"/>
      <c r="MPW6" s="131"/>
      <c r="MPX6" s="131"/>
      <c r="MPY6" s="131"/>
      <c r="MPZ6" s="131"/>
      <c r="MQA6" s="131"/>
      <c r="MQB6" s="131"/>
      <c r="MQC6" s="131"/>
      <c r="MQD6" s="131"/>
      <c r="MQE6" s="131"/>
      <c r="MQF6" s="131"/>
      <c r="MQG6" s="131"/>
      <c r="MQH6" s="131"/>
      <c r="MQI6" s="131"/>
      <c r="MQJ6" s="131"/>
      <c r="MQK6" s="131"/>
      <c r="MQL6" s="131"/>
      <c r="MQM6" s="131"/>
      <c r="MQN6" s="131"/>
      <c r="MQO6" s="131"/>
      <c r="MQP6" s="131"/>
      <c r="MQQ6" s="131"/>
      <c r="MQR6" s="131"/>
      <c r="MQS6" s="131"/>
      <c r="MQT6" s="131"/>
      <c r="MQU6" s="131"/>
      <c r="MQV6" s="131"/>
      <c r="MQW6" s="131"/>
      <c r="MQX6" s="131"/>
      <c r="MQY6" s="131"/>
      <c r="MQZ6" s="131"/>
      <c r="MRA6" s="131"/>
      <c r="MRB6" s="131"/>
      <c r="MRC6" s="131"/>
      <c r="MRD6" s="131"/>
      <c r="MRE6" s="131"/>
      <c r="MRF6" s="131"/>
      <c r="MRG6" s="131"/>
      <c r="MRH6" s="131"/>
      <c r="MRI6" s="131"/>
      <c r="MRJ6" s="131"/>
      <c r="MRK6" s="131"/>
      <c r="MRL6" s="131"/>
      <c r="MRM6" s="131"/>
      <c r="MRN6" s="131"/>
      <c r="MRO6" s="131"/>
      <c r="MRP6" s="131"/>
      <c r="MRQ6" s="131"/>
      <c r="MRR6" s="131"/>
      <c r="MRS6" s="131"/>
      <c r="MRT6" s="131"/>
      <c r="MRU6" s="131"/>
      <c r="MRV6" s="131"/>
      <c r="MRW6" s="131"/>
      <c r="MRX6" s="131"/>
      <c r="MRY6" s="131"/>
      <c r="MRZ6" s="131"/>
      <c r="MSA6" s="131"/>
      <c r="MSB6" s="131"/>
      <c r="MSC6" s="131"/>
      <c r="MSD6" s="131"/>
      <c r="MSE6" s="131"/>
      <c r="MSF6" s="131"/>
      <c r="MSG6" s="131"/>
      <c r="MSH6" s="131"/>
      <c r="MSI6" s="131"/>
      <c r="MSJ6" s="131"/>
      <c r="MSK6" s="131"/>
      <c r="MSL6" s="131"/>
      <c r="MSM6" s="131"/>
      <c r="MSN6" s="131"/>
      <c r="MSO6" s="131"/>
      <c r="MSP6" s="131"/>
      <c r="MSQ6" s="131"/>
      <c r="MSR6" s="131"/>
      <c r="MSS6" s="131"/>
      <c r="MST6" s="131"/>
      <c r="MSU6" s="131"/>
      <c r="MSV6" s="131"/>
      <c r="MSW6" s="131"/>
      <c r="MSX6" s="131"/>
      <c r="MSY6" s="131"/>
      <c r="MSZ6" s="131"/>
      <c r="MTA6" s="131"/>
      <c r="MTB6" s="131"/>
      <c r="MTC6" s="131"/>
      <c r="MTD6" s="131"/>
      <c r="MTE6" s="131"/>
      <c r="MTF6" s="131"/>
      <c r="MTG6" s="131"/>
      <c r="MTH6" s="131"/>
      <c r="MTI6" s="131"/>
      <c r="MTJ6" s="131"/>
      <c r="MTK6" s="131"/>
      <c r="MTL6" s="131"/>
      <c r="MTM6" s="131"/>
      <c r="MTN6" s="131"/>
      <c r="MTO6" s="131"/>
      <c r="MTP6" s="131"/>
      <c r="MTQ6" s="131"/>
      <c r="MTR6" s="131"/>
      <c r="MTS6" s="131"/>
      <c r="MTT6" s="131"/>
      <c r="MTU6" s="131"/>
      <c r="MTV6" s="131"/>
      <c r="MTW6" s="131"/>
      <c r="MTX6" s="131"/>
      <c r="MTY6" s="131"/>
      <c r="MTZ6" s="131"/>
      <c r="MUA6" s="131"/>
      <c r="MUB6" s="131"/>
      <c r="MUC6" s="131"/>
      <c r="MUD6" s="131"/>
      <c r="MUE6" s="131"/>
      <c r="MUF6" s="131"/>
      <c r="MUG6" s="131"/>
      <c r="MUH6" s="131"/>
      <c r="MUI6" s="131"/>
      <c r="MUJ6" s="131"/>
      <c r="MUK6" s="131"/>
      <c r="MUL6" s="131"/>
      <c r="MUM6" s="131"/>
      <c r="MUN6" s="131"/>
      <c r="MUO6" s="131"/>
      <c r="MUP6" s="131"/>
      <c r="MUQ6" s="131"/>
      <c r="MUR6" s="131"/>
      <c r="MUS6" s="131"/>
      <c r="MUT6" s="131"/>
      <c r="MUU6" s="131"/>
      <c r="MUV6" s="131"/>
      <c r="MUW6" s="131"/>
      <c r="MUX6" s="131"/>
      <c r="MUY6" s="131"/>
      <c r="MUZ6" s="131"/>
      <c r="MVA6" s="131"/>
      <c r="MVB6" s="131"/>
      <c r="MVC6" s="131"/>
      <c r="MVD6" s="131"/>
      <c r="MVE6" s="131"/>
      <c r="MVF6" s="131"/>
      <c r="MVG6" s="131"/>
      <c r="MVH6" s="131"/>
      <c r="MVI6" s="131"/>
      <c r="MVJ6" s="131"/>
      <c r="MVK6" s="131"/>
      <c r="MVL6" s="131"/>
      <c r="MVM6" s="131"/>
      <c r="MVN6" s="131"/>
      <c r="MVO6" s="131"/>
      <c r="MVP6" s="131"/>
      <c r="MVQ6" s="131"/>
      <c r="MVR6" s="131"/>
      <c r="MVS6" s="131"/>
      <c r="MVT6" s="131"/>
      <c r="MVU6" s="131"/>
      <c r="MVV6" s="131"/>
      <c r="MVW6" s="131"/>
      <c r="MVX6" s="131"/>
      <c r="MVY6" s="131"/>
      <c r="MVZ6" s="131"/>
      <c r="MWA6" s="131"/>
      <c r="MWB6" s="131"/>
      <c r="MWC6" s="131"/>
      <c r="MWD6" s="131"/>
      <c r="MWE6" s="131"/>
      <c r="MWF6" s="131"/>
      <c r="MWG6" s="131"/>
      <c r="MWH6" s="131"/>
      <c r="MWI6" s="131"/>
      <c r="MWJ6" s="131"/>
      <c r="MWK6" s="131"/>
      <c r="MWL6" s="131"/>
      <c r="MWM6" s="131"/>
      <c r="MWN6" s="131"/>
      <c r="MWO6" s="131"/>
      <c r="MWP6" s="131"/>
      <c r="MWQ6" s="131"/>
      <c r="MWR6" s="131"/>
      <c r="MWS6" s="131"/>
      <c r="MWT6" s="131"/>
      <c r="MWU6" s="131"/>
      <c r="MWV6" s="131"/>
      <c r="MWW6" s="131"/>
      <c r="MWX6" s="131"/>
      <c r="MWY6" s="131"/>
      <c r="MWZ6" s="131"/>
      <c r="MXA6" s="131"/>
      <c r="MXB6" s="131"/>
      <c r="MXC6" s="131"/>
      <c r="MXD6" s="131"/>
      <c r="MXE6" s="131"/>
      <c r="MXF6" s="131"/>
      <c r="MXG6" s="131"/>
      <c r="MXH6" s="131"/>
      <c r="MXI6" s="131"/>
      <c r="MXJ6" s="131"/>
      <c r="MXK6" s="131"/>
      <c r="MXL6" s="131"/>
      <c r="MXM6" s="131"/>
      <c r="MXN6" s="131"/>
      <c r="MXO6" s="131"/>
      <c r="MXP6" s="131"/>
      <c r="MXQ6" s="131"/>
      <c r="MXR6" s="131"/>
      <c r="MXS6" s="131"/>
      <c r="MXT6" s="131"/>
      <c r="MXU6" s="131"/>
      <c r="MXV6" s="131"/>
      <c r="MXW6" s="131"/>
      <c r="MXX6" s="131"/>
      <c r="MXY6" s="131"/>
      <c r="MXZ6" s="131"/>
      <c r="MYA6" s="131"/>
      <c r="MYB6" s="131"/>
      <c r="MYC6" s="131"/>
      <c r="MYD6" s="131"/>
      <c r="MYE6" s="131"/>
      <c r="MYF6" s="131"/>
      <c r="MYG6" s="131"/>
      <c r="MYH6" s="131"/>
      <c r="MYI6" s="131"/>
      <c r="MYJ6" s="131"/>
      <c r="MYK6" s="131"/>
      <c r="MYL6" s="131"/>
      <c r="MYM6" s="131"/>
      <c r="MYN6" s="131"/>
      <c r="MYO6" s="131"/>
      <c r="MYP6" s="131"/>
      <c r="MYQ6" s="131"/>
      <c r="MYR6" s="131"/>
      <c r="MYS6" s="131"/>
      <c r="MYT6" s="131"/>
      <c r="MYU6" s="131"/>
      <c r="MYV6" s="131"/>
      <c r="MYW6" s="131"/>
      <c r="MYX6" s="131"/>
      <c r="MYY6" s="131"/>
      <c r="MYZ6" s="131"/>
      <c r="MZA6" s="131"/>
      <c r="MZB6" s="131"/>
      <c r="MZC6" s="131"/>
      <c r="MZD6" s="131"/>
      <c r="MZE6" s="131"/>
      <c r="MZF6" s="131"/>
      <c r="MZG6" s="131"/>
      <c r="MZH6" s="131"/>
      <c r="MZI6" s="131"/>
      <c r="MZJ6" s="131"/>
      <c r="MZK6" s="131"/>
      <c r="MZL6" s="131"/>
      <c r="MZM6" s="131"/>
      <c r="MZN6" s="131"/>
      <c r="MZO6" s="131"/>
      <c r="MZP6" s="131"/>
      <c r="MZQ6" s="131"/>
      <c r="MZR6" s="131"/>
      <c r="MZS6" s="131"/>
      <c r="MZT6" s="131"/>
      <c r="MZU6" s="131"/>
      <c r="MZV6" s="131"/>
      <c r="MZW6" s="131"/>
      <c r="MZX6" s="131"/>
      <c r="MZY6" s="131"/>
      <c r="MZZ6" s="131"/>
      <c r="NAA6" s="131"/>
      <c r="NAB6" s="131"/>
      <c r="NAC6" s="131"/>
      <c r="NAD6" s="131"/>
      <c r="NAE6" s="131"/>
      <c r="NAF6" s="131"/>
      <c r="NAG6" s="131"/>
      <c r="NAH6" s="131"/>
      <c r="NAI6" s="131"/>
      <c r="NAJ6" s="131"/>
      <c r="NAK6" s="131"/>
      <c r="NAL6" s="131"/>
      <c r="NAM6" s="131"/>
      <c r="NAN6" s="131"/>
      <c r="NAO6" s="131"/>
      <c r="NAP6" s="131"/>
      <c r="NAQ6" s="131"/>
      <c r="NAR6" s="131"/>
      <c r="NAS6" s="131"/>
      <c r="NAT6" s="131"/>
      <c r="NAU6" s="131"/>
      <c r="NAV6" s="131"/>
      <c r="NAW6" s="131"/>
      <c r="NAX6" s="131"/>
      <c r="NAY6" s="131"/>
      <c r="NAZ6" s="131"/>
      <c r="NBA6" s="131"/>
      <c r="NBB6" s="131"/>
      <c r="NBC6" s="131"/>
      <c r="NBD6" s="131"/>
      <c r="NBE6" s="131"/>
      <c r="NBF6" s="131"/>
      <c r="NBG6" s="131"/>
      <c r="NBH6" s="131"/>
      <c r="NBI6" s="131"/>
      <c r="NBJ6" s="131"/>
      <c r="NBK6" s="131"/>
      <c r="NBL6" s="131"/>
      <c r="NBM6" s="131"/>
      <c r="NBN6" s="131"/>
      <c r="NBO6" s="131"/>
      <c r="NBP6" s="131"/>
      <c r="NBQ6" s="131"/>
      <c r="NBR6" s="131"/>
      <c r="NBS6" s="131"/>
      <c r="NBT6" s="131"/>
      <c r="NBU6" s="131"/>
      <c r="NBV6" s="131"/>
      <c r="NBW6" s="131"/>
      <c r="NBX6" s="131"/>
      <c r="NBY6" s="131"/>
      <c r="NBZ6" s="131"/>
      <c r="NCA6" s="131"/>
      <c r="NCB6" s="131"/>
      <c r="NCC6" s="131"/>
      <c r="NCD6" s="131"/>
      <c r="NCE6" s="131"/>
      <c r="NCF6" s="131"/>
      <c r="NCG6" s="131"/>
      <c r="NCH6" s="131"/>
      <c r="NCI6" s="131"/>
      <c r="NCJ6" s="131"/>
      <c r="NCK6" s="131"/>
      <c r="NCL6" s="131"/>
      <c r="NCM6" s="131"/>
      <c r="NCN6" s="131"/>
      <c r="NCO6" s="131"/>
      <c r="NCP6" s="131"/>
      <c r="NCQ6" s="131"/>
      <c r="NCR6" s="131"/>
      <c r="NCS6" s="131"/>
      <c r="NCT6" s="131"/>
      <c r="NCU6" s="131"/>
      <c r="NCV6" s="131"/>
      <c r="NCW6" s="131"/>
      <c r="NCX6" s="131"/>
      <c r="NCY6" s="131"/>
      <c r="NCZ6" s="131"/>
      <c r="NDA6" s="131"/>
      <c r="NDB6" s="131"/>
      <c r="NDC6" s="131"/>
      <c r="NDD6" s="131"/>
      <c r="NDE6" s="131"/>
      <c r="NDF6" s="131"/>
      <c r="NDG6" s="131"/>
      <c r="NDH6" s="131"/>
      <c r="NDI6" s="131"/>
      <c r="NDJ6" s="131"/>
      <c r="NDK6" s="131"/>
      <c r="NDL6" s="131"/>
      <c r="NDM6" s="131"/>
      <c r="NDN6" s="131"/>
      <c r="NDO6" s="131"/>
      <c r="NDP6" s="131"/>
      <c r="NDQ6" s="131"/>
      <c r="NDR6" s="131"/>
      <c r="NDS6" s="131"/>
      <c r="NDT6" s="131"/>
      <c r="NDU6" s="131"/>
      <c r="NDV6" s="131"/>
      <c r="NDW6" s="131"/>
      <c r="NDX6" s="131"/>
      <c r="NDY6" s="131"/>
      <c r="NDZ6" s="131"/>
      <c r="NEA6" s="131"/>
      <c r="NEB6" s="131"/>
      <c r="NEC6" s="131"/>
      <c r="NED6" s="131"/>
      <c r="NEE6" s="131"/>
      <c r="NEF6" s="131"/>
      <c r="NEG6" s="131"/>
      <c r="NEH6" s="131"/>
      <c r="NEI6" s="131"/>
      <c r="NEJ6" s="131"/>
      <c r="NEK6" s="131"/>
      <c r="NEL6" s="131"/>
      <c r="NEM6" s="131"/>
      <c r="NEN6" s="131"/>
      <c r="NEO6" s="131"/>
      <c r="NEP6" s="131"/>
      <c r="NEQ6" s="131"/>
      <c r="NER6" s="131"/>
      <c r="NES6" s="131"/>
      <c r="NET6" s="131"/>
      <c r="NEU6" s="131"/>
      <c r="NEV6" s="131"/>
      <c r="NEW6" s="131"/>
      <c r="NEX6" s="131"/>
      <c r="NEY6" s="131"/>
      <c r="NEZ6" s="131"/>
      <c r="NFA6" s="131"/>
      <c r="NFB6" s="131"/>
      <c r="NFC6" s="131"/>
      <c r="NFD6" s="131"/>
      <c r="NFE6" s="131"/>
      <c r="NFF6" s="131"/>
      <c r="NFG6" s="131"/>
      <c r="NFH6" s="131"/>
      <c r="NFI6" s="131"/>
      <c r="NFJ6" s="131"/>
      <c r="NFK6" s="131"/>
      <c r="NFL6" s="131"/>
      <c r="NFM6" s="131"/>
      <c r="NFN6" s="131"/>
      <c r="NFO6" s="131"/>
      <c r="NFP6" s="131"/>
      <c r="NFQ6" s="131"/>
      <c r="NFR6" s="131"/>
      <c r="NFS6" s="131"/>
      <c r="NFT6" s="131"/>
      <c r="NFU6" s="131"/>
      <c r="NFV6" s="131"/>
      <c r="NFW6" s="131"/>
      <c r="NFX6" s="131"/>
      <c r="NFY6" s="131"/>
      <c r="NFZ6" s="131"/>
      <c r="NGA6" s="131"/>
      <c r="NGB6" s="131"/>
      <c r="NGC6" s="131"/>
      <c r="NGD6" s="131"/>
      <c r="NGE6" s="131"/>
      <c r="NGF6" s="131"/>
      <c r="NGG6" s="131"/>
      <c r="NGH6" s="131"/>
      <c r="NGI6" s="131"/>
      <c r="NGJ6" s="131"/>
      <c r="NGK6" s="131"/>
      <c r="NGL6" s="131"/>
      <c r="NGM6" s="131"/>
      <c r="NGN6" s="131"/>
      <c r="NGO6" s="131"/>
      <c r="NGP6" s="131"/>
      <c r="NGQ6" s="131"/>
      <c r="NGR6" s="131"/>
      <c r="NGS6" s="131"/>
      <c r="NGT6" s="131"/>
      <c r="NGU6" s="131"/>
      <c r="NGV6" s="131"/>
      <c r="NGW6" s="131"/>
      <c r="NGX6" s="131"/>
      <c r="NGY6" s="131"/>
      <c r="NGZ6" s="131"/>
      <c r="NHA6" s="131"/>
      <c r="NHB6" s="131"/>
      <c r="NHC6" s="131"/>
      <c r="NHD6" s="131"/>
      <c r="NHE6" s="131"/>
      <c r="NHF6" s="131"/>
      <c r="NHG6" s="131"/>
      <c r="NHH6" s="131"/>
      <c r="NHI6" s="131"/>
      <c r="NHJ6" s="131"/>
      <c r="NHK6" s="131"/>
      <c r="NHL6" s="131"/>
      <c r="NHM6" s="131"/>
      <c r="NHN6" s="131"/>
      <c r="NHO6" s="131"/>
      <c r="NHP6" s="131"/>
      <c r="NHQ6" s="131"/>
      <c r="NHR6" s="131"/>
      <c r="NHS6" s="131"/>
      <c r="NHT6" s="131"/>
      <c r="NHU6" s="131"/>
      <c r="NHV6" s="131"/>
      <c r="NHW6" s="131"/>
      <c r="NHX6" s="131"/>
      <c r="NHY6" s="131"/>
      <c r="NHZ6" s="131"/>
      <c r="NIA6" s="131"/>
      <c r="NIB6" s="131"/>
      <c r="NIC6" s="131"/>
      <c r="NID6" s="131"/>
      <c r="NIE6" s="131"/>
      <c r="NIF6" s="131"/>
      <c r="NIG6" s="131"/>
      <c r="NIH6" s="131"/>
      <c r="NII6" s="131"/>
      <c r="NIJ6" s="131"/>
      <c r="NIK6" s="131"/>
      <c r="NIL6" s="131"/>
      <c r="NIM6" s="131"/>
      <c r="NIN6" s="131"/>
      <c r="NIO6" s="131"/>
      <c r="NIP6" s="131"/>
      <c r="NIQ6" s="131"/>
      <c r="NIR6" s="131"/>
      <c r="NIS6" s="131"/>
      <c r="NIT6" s="131"/>
      <c r="NIU6" s="131"/>
      <c r="NIV6" s="131"/>
      <c r="NIW6" s="131"/>
      <c r="NIX6" s="131"/>
      <c r="NIY6" s="131"/>
      <c r="NIZ6" s="131"/>
      <c r="NJA6" s="131"/>
      <c r="NJB6" s="131"/>
      <c r="NJC6" s="131"/>
      <c r="NJD6" s="131"/>
      <c r="NJE6" s="131"/>
      <c r="NJF6" s="131"/>
      <c r="NJG6" s="131"/>
      <c r="NJH6" s="131"/>
      <c r="NJI6" s="131"/>
      <c r="NJJ6" s="131"/>
      <c r="NJK6" s="131"/>
      <c r="NJL6" s="131"/>
      <c r="NJM6" s="131"/>
      <c r="NJN6" s="131"/>
      <c r="NJO6" s="131"/>
      <c r="NJP6" s="131"/>
      <c r="NJQ6" s="131"/>
      <c r="NJR6" s="131"/>
      <c r="NJS6" s="131"/>
      <c r="NJT6" s="131"/>
      <c r="NJU6" s="131"/>
      <c r="NJV6" s="131"/>
      <c r="NJW6" s="131"/>
      <c r="NJX6" s="131"/>
      <c r="NJY6" s="131"/>
      <c r="NJZ6" s="131"/>
      <c r="NKA6" s="131"/>
      <c r="NKB6" s="131"/>
      <c r="NKC6" s="131"/>
      <c r="NKD6" s="131"/>
      <c r="NKE6" s="131"/>
      <c r="NKF6" s="131"/>
      <c r="NKG6" s="131"/>
      <c r="NKH6" s="131"/>
      <c r="NKI6" s="131"/>
      <c r="NKJ6" s="131"/>
      <c r="NKK6" s="131"/>
      <c r="NKL6" s="131"/>
      <c r="NKM6" s="131"/>
      <c r="NKN6" s="131"/>
      <c r="NKO6" s="131"/>
      <c r="NKP6" s="131"/>
      <c r="NKQ6" s="131"/>
      <c r="NKR6" s="131"/>
      <c r="NKS6" s="131"/>
      <c r="NKT6" s="131"/>
      <c r="NKU6" s="131"/>
      <c r="NKV6" s="131"/>
      <c r="NKW6" s="131"/>
      <c r="NKX6" s="131"/>
      <c r="NKY6" s="131"/>
      <c r="NKZ6" s="131"/>
      <c r="NLA6" s="131"/>
      <c r="NLB6" s="131"/>
      <c r="NLC6" s="131"/>
      <c r="NLD6" s="131"/>
      <c r="NLE6" s="131"/>
      <c r="NLF6" s="131"/>
      <c r="NLG6" s="131"/>
      <c r="NLH6" s="131"/>
      <c r="NLI6" s="131"/>
      <c r="NLJ6" s="131"/>
      <c r="NLK6" s="131"/>
      <c r="NLL6" s="131"/>
      <c r="NLM6" s="131"/>
      <c r="NLN6" s="131"/>
      <c r="NLO6" s="131"/>
      <c r="NLP6" s="131"/>
      <c r="NLQ6" s="131"/>
      <c r="NLR6" s="131"/>
      <c r="NLS6" s="131"/>
      <c r="NLT6" s="131"/>
      <c r="NLU6" s="131"/>
      <c r="NLV6" s="131"/>
      <c r="NLW6" s="131"/>
      <c r="NLX6" s="131"/>
      <c r="NLY6" s="131"/>
      <c r="NLZ6" s="131"/>
      <c r="NMA6" s="131"/>
      <c r="NMB6" s="131"/>
      <c r="NMC6" s="131"/>
      <c r="NMD6" s="131"/>
      <c r="NME6" s="131"/>
      <c r="NMF6" s="131"/>
      <c r="NMG6" s="131"/>
      <c r="NMH6" s="131"/>
      <c r="NMI6" s="131"/>
      <c r="NMJ6" s="131"/>
      <c r="NMK6" s="131"/>
      <c r="NML6" s="131"/>
      <c r="NMM6" s="131"/>
      <c r="NMN6" s="131"/>
      <c r="NMO6" s="131"/>
      <c r="NMP6" s="131"/>
      <c r="NMQ6" s="131"/>
      <c r="NMR6" s="131"/>
      <c r="NMS6" s="131"/>
      <c r="NMT6" s="131"/>
      <c r="NMU6" s="131"/>
      <c r="NMV6" s="131"/>
      <c r="NMW6" s="131"/>
      <c r="NMX6" s="131"/>
      <c r="NMY6" s="131"/>
      <c r="NMZ6" s="131"/>
      <c r="NNA6" s="131"/>
      <c r="NNB6" s="131"/>
      <c r="NNC6" s="131"/>
      <c r="NND6" s="131"/>
      <c r="NNE6" s="131"/>
      <c r="NNF6" s="131"/>
      <c r="NNG6" s="131"/>
      <c r="NNH6" s="131"/>
      <c r="NNI6" s="131"/>
      <c r="NNJ6" s="131"/>
      <c r="NNK6" s="131"/>
      <c r="NNL6" s="131"/>
      <c r="NNM6" s="131"/>
      <c r="NNN6" s="131"/>
      <c r="NNO6" s="131"/>
      <c r="NNP6" s="131"/>
      <c r="NNQ6" s="131"/>
      <c r="NNR6" s="131"/>
      <c r="NNS6" s="131"/>
      <c r="NNT6" s="131"/>
      <c r="NNU6" s="131"/>
      <c r="NNV6" s="131"/>
      <c r="NNW6" s="131"/>
      <c r="NNX6" s="131"/>
      <c r="NNY6" s="131"/>
      <c r="NNZ6" s="131"/>
      <c r="NOA6" s="131"/>
      <c r="NOB6" s="131"/>
      <c r="NOC6" s="131"/>
      <c r="NOD6" s="131"/>
      <c r="NOE6" s="131"/>
      <c r="NOF6" s="131"/>
      <c r="NOG6" s="131"/>
      <c r="NOH6" s="131"/>
      <c r="NOI6" s="131"/>
      <c r="NOJ6" s="131"/>
      <c r="NOK6" s="131"/>
      <c r="NOL6" s="131"/>
      <c r="NOM6" s="131"/>
      <c r="NON6" s="131"/>
      <c r="NOO6" s="131"/>
      <c r="NOP6" s="131"/>
      <c r="NOQ6" s="131"/>
      <c r="NOR6" s="131"/>
      <c r="NOS6" s="131"/>
      <c r="NOT6" s="131"/>
      <c r="NOU6" s="131"/>
      <c r="NOV6" s="131"/>
      <c r="NOW6" s="131"/>
      <c r="NOX6" s="131"/>
      <c r="NOY6" s="131"/>
      <c r="NOZ6" s="131"/>
      <c r="NPA6" s="131"/>
      <c r="NPB6" s="131"/>
      <c r="NPC6" s="131"/>
      <c r="NPD6" s="131"/>
      <c r="NPE6" s="131"/>
      <c r="NPF6" s="131"/>
      <c r="NPG6" s="131"/>
      <c r="NPH6" s="131"/>
      <c r="NPI6" s="131"/>
      <c r="NPJ6" s="131"/>
      <c r="NPK6" s="131"/>
      <c r="NPL6" s="131"/>
      <c r="NPM6" s="131"/>
      <c r="NPN6" s="131"/>
      <c r="NPO6" s="131"/>
      <c r="NPP6" s="131"/>
      <c r="NPQ6" s="131"/>
      <c r="NPR6" s="131"/>
      <c r="NPS6" s="131"/>
      <c r="NPT6" s="131"/>
      <c r="NPU6" s="131"/>
      <c r="NPV6" s="131"/>
      <c r="NPW6" s="131"/>
      <c r="NPX6" s="131"/>
      <c r="NPY6" s="131"/>
      <c r="NPZ6" s="131"/>
      <c r="NQA6" s="131"/>
      <c r="NQB6" s="131"/>
      <c r="NQC6" s="131"/>
      <c r="NQD6" s="131"/>
      <c r="NQE6" s="131"/>
      <c r="NQF6" s="131"/>
      <c r="NQG6" s="131"/>
      <c r="NQH6" s="131"/>
      <c r="NQI6" s="131"/>
      <c r="NQJ6" s="131"/>
      <c r="NQK6" s="131"/>
      <c r="NQL6" s="131"/>
      <c r="NQM6" s="131"/>
      <c r="NQN6" s="131"/>
      <c r="NQO6" s="131"/>
      <c r="NQP6" s="131"/>
      <c r="NQQ6" s="131"/>
      <c r="NQR6" s="131"/>
      <c r="NQS6" s="131"/>
      <c r="NQT6" s="131"/>
      <c r="NQU6" s="131"/>
      <c r="NQV6" s="131"/>
      <c r="NQW6" s="131"/>
      <c r="NQX6" s="131"/>
      <c r="NQY6" s="131"/>
      <c r="NQZ6" s="131"/>
      <c r="NRA6" s="131"/>
      <c r="NRB6" s="131"/>
      <c r="NRC6" s="131"/>
      <c r="NRD6" s="131"/>
      <c r="NRE6" s="131"/>
      <c r="NRF6" s="131"/>
      <c r="NRG6" s="131"/>
      <c r="NRH6" s="131"/>
      <c r="NRI6" s="131"/>
      <c r="NRJ6" s="131"/>
      <c r="NRK6" s="131"/>
      <c r="NRL6" s="131"/>
      <c r="NRM6" s="131"/>
      <c r="NRN6" s="131"/>
      <c r="NRO6" s="131"/>
      <c r="NRP6" s="131"/>
      <c r="NRQ6" s="131"/>
      <c r="NRR6" s="131"/>
      <c r="NRS6" s="131"/>
      <c r="NRT6" s="131"/>
      <c r="NRU6" s="131"/>
      <c r="NRV6" s="131"/>
      <c r="NRW6" s="131"/>
      <c r="NRX6" s="131"/>
      <c r="NRY6" s="131"/>
      <c r="NRZ6" s="131"/>
      <c r="NSA6" s="131"/>
      <c r="NSB6" s="131"/>
      <c r="NSC6" s="131"/>
      <c r="NSD6" s="131"/>
      <c r="NSE6" s="131"/>
      <c r="NSF6" s="131"/>
      <c r="NSG6" s="131"/>
      <c r="NSH6" s="131"/>
      <c r="NSI6" s="131"/>
      <c r="NSJ6" s="131"/>
      <c r="NSK6" s="131"/>
      <c r="NSL6" s="131"/>
      <c r="NSM6" s="131"/>
      <c r="NSN6" s="131"/>
      <c r="NSO6" s="131"/>
      <c r="NSP6" s="131"/>
      <c r="NSQ6" s="131"/>
      <c r="NSR6" s="131"/>
      <c r="NSS6" s="131"/>
      <c r="NST6" s="131"/>
      <c r="NSU6" s="131"/>
      <c r="NSV6" s="131"/>
      <c r="NSW6" s="131"/>
      <c r="NSX6" s="131"/>
      <c r="NSY6" s="131"/>
      <c r="NSZ6" s="131"/>
      <c r="NTA6" s="131"/>
      <c r="NTB6" s="131"/>
      <c r="NTC6" s="131"/>
      <c r="NTD6" s="131"/>
      <c r="NTE6" s="131"/>
      <c r="NTF6" s="131"/>
      <c r="NTG6" s="131"/>
      <c r="NTH6" s="131"/>
      <c r="NTI6" s="131"/>
      <c r="NTJ6" s="131"/>
      <c r="NTK6" s="131"/>
      <c r="NTL6" s="131"/>
      <c r="NTM6" s="131"/>
      <c r="NTN6" s="131"/>
      <c r="NTO6" s="131"/>
      <c r="NTP6" s="131"/>
      <c r="NTQ6" s="131"/>
      <c r="NTR6" s="131"/>
      <c r="NTS6" s="131"/>
      <c r="NTT6" s="131"/>
      <c r="NTU6" s="131"/>
      <c r="NTV6" s="131"/>
      <c r="NTW6" s="131"/>
      <c r="NTX6" s="131"/>
      <c r="NTY6" s="131"/>
      <c r="NTZ6" s="131"/>
      <c r="NUA6" s="131"/>
      <c r="NUB6" s="131"/>
      <c r="NUC6" s="131"/>
      <c r="NUD6" s="131"/>
      <c r="NUE6" s="131"/>
      <c r="NUF6" s="131"/>
      <c r="NUG6" s="131"/>
      <c r="NUH6" s="131"/>
      <c r="NUI6" s="131"/>
      <c r="NUJ6" s="131"/>
      <c r="NUK6" s="131"/>
      <c r="NUL6" s="131"/>
      <c r="NUM6" s="131"/>
      <c r="NUN6" s="131"/>
      <c r="NUO6" s="131"/>
      <c r="NUP6" s="131"/>
      <c r="NUQ6" s="131"/>
      <c r="NUR6" s="131"/>
      <c r="NUS6" s="131"/>
      <c r="NUT6" s="131"/>
      <c r="NUU6" s="131"/>
      <c r="NUV6" s="131"/>
      <c r="NUW6" s="131"/>
      <c r="NUX6" s="131"/>
      <c r="NUY6" s="131"/>
      <c r="NUZ6" s="131"/>
      <c r="NVA6" s="131"/>
      <c r="NVB6" s="131"/>
      <c r="NVC6" s="131"/>
      <c r="NVD6" s="131"/>
      <c r="NVE6" s="131"/>
      <c r="NVF6" s="131"/>
      <c r="NVG6" s="131"/>
      <c r="NVH6" s="131"/>
      <c r="NVI6" s="131"/>
      <c r="NVJ6" s="131"/>
      <c r="NVK6" s="131"/>
      <c r="NVL6" s="131"/>
      <c r="NVM6" s="131"/>
      <c r="NVN6" s="131"/>
      <c r="NVO6" s="131"/>
      <c r="NVP6" s="131"/>
      <c r="NVQ6" s="131"/>
      <c r="NVR6" s="131"/>
      <c r="NVS6" s="131"/>
      <c r="NVT6" s="131"/>
      <c r="NVU6" s="131"/>
      <c r="NVV6" s="131"/>
      <c r="NVW6" s="131"/>
      <c r="NVX6" s="131"/>
      <c r="NVY6" s="131"/>
      <c r="NVZ6" s="131"/>
      <c r="NWA6" s="131"/>
      <c r="NWB6" s="131"/>
      <c r="NWC6" s="131"/>
      <c r="NWD6" s="131"/>
      <c r="NWE6" s="131"/>
      <c r="NWF6" s="131"/>
      <c r="NWG6" s="131"/>
      <c r="NWH6" s="131"/>
      <c r="NWI6" s="131"/>
      <c r="NWJ6" s="131"/>
      <c r="NWK6" s="131"/>
      <c r="NWL6" s="131"/>
      <c r="NWM6" s="131"/>
      <c r="NWN6" s="131"/>
      <c r="NWO6" s="131"/>
      <c r="NWP6" s="131"/>
      <c r="NWQ6" s="131"/>
      <c r="NWR6" s="131"/>
      <c r="NWS6" s="131"/>
      <c r="NWT6" s="131"/>
      <c r="NWU6" s="131"/>
      <c r="NWV6" s="131"/>
      <c r="NWW6" s="131"/>
      <c r="NWX6" s="131"/>
      <c r="NWY6" s="131"/>
      <c r="NWZ6" s="131"/>
      <c r="NXA6" s="131"/>
      <c r="NXB6" s="131"/>
      <c r="NXC6" s="131"/>
      <c r="NXD6" s="131"/>
      <c r="NXE6" s="131"/>
      <c r="NXF6" s="131"/>
      <c r="NXG6" s="131"/>
      <c r="NXH6" s="131"/>
      <c r="NXI6" s="131"/>
      <c r="NXJ6" s="131"/>
      <c r="NXK6" s="131"/>
      <c r="NXL6" s="131"/>
      <c r="NXM6" s="131"/>
      <c r="NXN6" s="131"/>
      <c r="NXO6" s="131"/>
      <c r="NXP6" s="131"/>
      <c r="NXQ6" s="131"/>
      <c r="NXR6" s="131"/>
      <c r="NXS6" s="131"/>
      <c r="NXT6" s="131"/>
      <c r="NXU6" s="131"/>
      <c r="NXV6" s="131"/>
      <c r="NXW6" s="131"/>
      <c r="NXX6" s="131"/>
      <c r="NXY6" s="131"/>
      <c r="NXZ6" s="131"/>
      <c r="NYA6" s="131"/>
      <c r="NYB6" s="131"/>
      <c r="NYC6" s="131"/>
      <c r="NYD6" s="131"/>
      <c r="NYE6" s="131"/>
      <c r="NYF6" s="131"/>
      <c r="NYG6" s="131"/>
      <c r="NYH6" s="131"/>
      <c r="NYI6" s="131"/>
      <c r="NYJ6" s="131"/>
      <c r="NYK6" s="131"/>
      <c r="NYL6" s="131"/>
      <c r="NYM6" s="131"/>
      <c r="NYN6" s="131"/>
      <c r="NYO6" s="131"/>
      <c r="NYP6" s="131"/>
      <c r="NYQ6" s="131"/>
      <c r="NYR6" s="131"/>
      <c r="NYS6" s="131"/>
      <c r="NYT6" s="131"/>
      <c r="NYU6" s="131"/>
      <c r="NYV6" s="131"/>
      <c r="NYW6" s="131"/>
      <c r="NYX6" s="131"/>
      <c r="NYY6" s="131"/>
      <c r="NYZ6" s="131"/>
      <c r="NZA6" s="131"/>
      <c r="NZB6" s="131"/>
      <c r="NZC6" s="131"/>
      <c r="NZD6" s="131"/>
      <c r="NZE6" s="131"/>
      <c r="NZF6" s="131"/>
      <c r="NZG6" s="131"/>
      <c r="NZH6" s="131"/>
      <c r="NZI6" s="131"/>
      <c r="NZJ6" s="131"/>
      <c r="NZK6" s="131"/>
      <c r="NZL6" s="131"/>
      <c r="NZM6" s="131"/>
      <c r="NZN6" s="131"/>
      <c r="NZO6" s="131"/>
      <c r="NZP6" s="131"/>
      <c r="NZQ6" s="131"/>
      <c r="NZR6" s="131"/>
      <c r="NZS6" s="131"/>
      <c r="NZT6" s="131"/>
      <c r="NZU6" s="131"/>
      <c r="NZV6" s="131"/>
      <c r="NZW6" s="131"/>
      <c r="NZX6" s="131"/>
      <c r="NZY6" s="131"/>
      <c r="NZZ6" s="131"/>
      <c r="OAA6" s="131"/>
      <c r="OAB6" s="131"/>
      <c r="OAC6" s="131"/>
      <c r="OAD6" s="131"/>
      <c r="OAE6" s="131"/>
      <c r="OAF6" s="131"/>
      <c r="OAG6" s="131"/>
      <c r="OAH6" s="131"/>
      <c r="OAI6" s="131"/>
      <c r="OAJ6" s="131"/>
      <c r="OAK6" s="131"/>
      <c r="OAL6" s="131"/>
      <c r="OAM6" s="131"/>
      <c r="OAN6" s="131"/>
      <c r="OAO6" s="131"/>
      <c r="OAP6" s="131"/>
      <c r="OAQ6" s="131"/>
      <c r="OAR6" s="131"/>
      <c r="OAS6" s="131"/>
      <c r="OAT6" s="131"/>
      <c r="OAU6" s="131"/>
      <c r="OAV6" s="131"/>
      <c r="OAW6" s="131"/>
      <c r="OAX6" s="131"/>
      <c r="OAY6" s="131"/>
      <c r="OAZ6" s="131"/>
      <c r="OBA6" s="131"/>
      <c r="OBB6" s="131"/>
      <c r="OBC6" s="131"/>
      <c r="OBD6" s="131"/>
      <c r="OBE6" s="131"/>
      <c r="OBF6" s="131"/>
      <c r="OBG6" s="131"/>
      <c r="OBH6" s="131"/>
      <c r="OBI6" s="131"/>
      <c r="OBJ6" s="131"/>
      <c r="OBK6" s="131"/>
      <c r="OBL6" s="131"/>
      <c r="OBM6" s="131"/>
      <c r="OBN6" s="131"/>
      <c r="OBO6" s="131"/>
      <c r="OBP6" s="131"/>
      <c r="OBQ6" s="131"/>
      <c r="OBR6" s="131"/>
      <c r="OBS6" s="131"/>
      <c r="OBT6" s="131"/>
      <c r="OBU6" s="131"/>
      <c r="OBV6" s="131"/>
      <c r="OBW6" s="131"/>
      <c r="OBX6" s="131"/>
      <c r="OBY6" s="131"/>
      <c r="OBZ6" s="131"/>
      <c r="OCA6" s="131"/>
      <c r="OCB6" s="131"/>
      <c r="OCC6" s="131"/>
      <c r="OCD6" s="131"/>
      <c r="OCE6" s="131"/>
      <c r="OCF6" s="131"/>
      <c r="OCG6" s="131"/>
      <c r="OCH6" s="131"/>
      <c r="OCI6" s="131"/>
      <c r="OCJ6" s="131"/>
      <c r="OCK6" s="131"/>
      <c r="OCL6" s="131"/>
      <c r="OCM6" s="131"/>
      <c r="OCN6" s="131"/>
      <c r="OCO6" s="131"/>
      <c r="OCP6" s="131"/>
      <c r="OCQ6" s="131"/>
      <c r="OCR6" s="131"/>
      <c r="OCS6" s="131"/>
      <c r="OCT6" s="131"/>
      <c r="OCU6" s="131"/>
      <c r="OCV6" s="131"/>
      <c r="OCW6" s="131"/>
      <c r="OCX6" s="131"/>
      <c r="OCY6" s="131"/>
      <c r="OCZ6" s="131"/>
      <c r="ODA6" s="131"/>
      <c r="ODB6" s="131"/>
      <c r="ODC6" s="131"/>
      <c r="ODD6" s="131"/>
      <c r="ODE6" s="131"/>
      <c r="ODF6" s="131"/>
      <c r="ODG6" s="131"/>
      <c r="ODH6" s="131"/>
      <c r="ODI6" s="131"/>
      <c r="ODJ6" s="131"/>
      <c r="ODK6" s="131"/>
      <c r="ODL6" s="131"/>
      <c r="ODM6" s="131"/>
      <c r="ODN6" s="131"/>
      <c r="ODO6" s="131"/>
      <c r="ODP6" s="131"/>
      <c r="ODQ6" s="131"/>
      <c r="ODR6" s="131"/>
      <c r="ODS6" s="131"/>
      <c r="ODT6" s="131"/>
      <c r="ODU6" s="131"/>
      <c r="ODV6" s="131"/>
      <c r="ODW6" s="131"/>
      <c r="ODX6" s="131"/>
      <c r="ODY6" s="131"/>
      <c r="ODZ6" s="131"/>
      <c r="OEA6" s="131"/>
      <c r="OEB6" s="131"/>
      <c r="OEC6" s="131"/>
      <c r="OED6" s="131"/>
      <c r="OEE6" s="131"/>
      <c r="OEF6" s="131"/>
      <c r="OEG6" s="131"/>
      <c r="OEH6" s="131"/>
      <c r="OEI6" s="131"/>
      <c r="OEJ6" s="131"/>
      <c r="OEK6" s="131"/>
      <c r="OEL6" s="131"/>
      <c r="OEM6" s="131"/>
      <c r="OEN6" s="131"/>
      <c r="OEO6" s="131"/>
      <c r="OEP6" s="131"/>
      <c r="OEQ6" s="131"/>
      <c r="OER6" s="131"/>
      <c r="OES6" s="131"/>
      <c r="OET6" s="131"/>
      <c r="OEU6" s="131"/>
      <c r="OEV6" s="131"/>
      <c r="OEW6" s="131"/>
      <c r="OEX6" s="131"/>
      <c r="OEY6" s="131"/>
      <c r="OEZ6" s="131"/>
      <c r="OFA6" s="131"/>
      <c r="OFB6" s="131"/>
      <c r="OFC6" s="131"/>
      <c r="OFD6" s="131"/>
      <c r="OFE6" s="131"/>
      <c r="OFF6" s="131"/>
      <c r="OFG6" s="131"/>
      <c r="OFH6" s="131"/>
      <c r="OFI6" s="131"/>
      <c r="OFJ6" s="131"/>
      <c r="OFK6" s="131"/>
      <c r="OFL6" s="131"/>
      <c r="OFM6" s="131"/>
      <c r="OFN6" s="131"/>
      <c r="OFO6" s="131"/>
      <c r="OFP6" s="131"/>
      <c r="OFQ6" s="131"/>
      <c r="OFR6" s="131"/>
      <c r="OFS6" s="131"/>
      <c r="OFT6" s="131"/>
      <c r="OFU6" s="131"/>
      <c r="OFV6" s="131"/>
      <c r="OFW6" s="131"/>
      <c r="OFX6" s="131"/>
      <c r="OFY6" s="131"/>
      <c r="OFZ6" s="131"/>
      <c r="OGA6" s="131"/>
      <c r="OGB6" s="131"/>
      <c r="OGC6" s="131"/>
      <c r="OGD6" s="131"/>
      <c r="OGE6" s="131"/>
      <c r="OGF6" s="131"/>
      <c r="OGG6" s="131"/>
      <c r="OGH6" s="131"/>
      <c r="OGI6" s="131"/>
      <c r="OGJ6" s="131"/>
      <c r="OGK6" s="131"/>
      <c r="OGL6" s="131"/>
      <c r="OGM6" s="131"/>
      <c r="OGN6" s="131"/>
      <c r="OGO6" s="131"/>
      <c r="OGP6" s="131"/>
      <c r="OGQ6" s="131"/>
      <c r="OGR6" s="131"/>
      <c r="OGS6" s="131"/>
      <c r="OGT6" s="131"/>
      <c r="OGU6" s="131"/>
      <c r="OGV6" s="131"/>
      <c r="OGW6" s="131"/>
      <c r="OGX6" s="131"/>
      <c r="OGY6" s="131"/>
      <c r="OGZ6" s="131"/>
      <c r="OHA6" s="131"/>
      <c r="OHB6" s="131"/>
      <c r="OHC6" s="131"/>
      <c r="OHD6" s="131"/>
      <c r="OHE6" s="131"/>
      <c r="OHF6" s="131"/>
      <c r="OHG6" s="131"/>
      <c r="OHH6" s="131"/>
      <c r="OHI6" s="131"/>
      <c r="OHJ6" s="131"/>
      <c r="OHK6" s="131"/>
      <c r="OHL6" s="131"/>
      <c r="OHM6" s="131"/>
      <c r="OHN6" s="131"/>
      <c r="OHO6" s="131"/>
      <c r="OHP6" s="131"/>
      <c r="OHQ6" s="131"/>
      <c r="OHR6" s="131"/>
      <c r="OHS6" s="131"/>
      <c r="OHT6" s="131"/>
      <c r="OHU6" s="131"/>
      <c r="OHV6" s="131"/>
      <c r="OHW6" s="131"/>
      <c r="OHX6" s="131"/>
      <c r="OHY6" s="131"/>
      <c r="OHZ6" s="131"/>
      <c r="OIA6" s="131"/>
      <c r="OIB6" s="131"/>
      <c r="OIC6" s="131"/>
      <c r="OID6" s="131"/>
      <c r="OIE6" s="131"/>
      <c r="OIF6" s="131"/>
      <c r="OIG6" s="131"/>
      <c r="OIH6" s="131"/>
      <c r="OII6" s="131"/>
      <c r="OIJ6" s="131"/>
      <c r="OIK6" s="131"/>
      <c r="OIL6" s="131"/>
      <c r="OIM6" s="131"/>
      <c r="OIN6" s="131"/>
      <c r="OIO6" s="131"/>
      <c r="OIP6" s="131"/>
      <c r="OIQ6" s="131"/>
      <c r="OIR6" s="131"/>
      <c r="OIS6" s="131"/>
      <c r="OIT6" s="131"/>
      <c r="OIU6" s="131"/>
      <c r="OIV6" s="131"/>
      <c r="OIW6" s="131"/>
      <c r="OIX6" s="131"/>
      <c r="OIY6" s="131"/>
      <c r="OIZ6" s="131"/>
      <c r="OJA6" s="131"/>
      <c r="OJB6" s="131"/>
      <c r="OJC6" s="131"/>
      <c r="OJD6" s="131"/>
      <c r="OJE6" s="131"/>
      <c r="OJF6" s="131"/>
      <c r="OJG6" s="131"/>
      <c r="OJH6" s="131"/>
      <c r="OJI6" s="131"/>
      <c r="OJJ6" s="131"/>
      <c r="OJK6" s="131"/>
      <c r="OJL6" s="131"/>
      <c r="OJM6" s="131"/>
      <c r="OJN6" s="131"/>
      <c r="OJO6" s="131"/>
      <c r="OJP6" s="131"/>
      <c r="OJQ6" s="131"/>
      <c r="OJR6" s="131"/>
      <c r="OJS6" s="131"/>
      <c r="OJT6" s="131"/>
      <c r="OJU6" s="131"/>
      <c r="OJV6" s="131"/>
      <c r="OJW6" s="131"/>
      <c r="OJX6" s="131"/>
      <c r="OJY6" s="131"/>
      <c r="OJZ6" s="131"/>
      <c r="OKA6" s="131"/>
      <c r="OKB6" s="131"/>
      <c r="OKC6" s="131"/>
      <c r="OKD6" s="131"/>
      <c r="OKE6" s="131"/>
      <c r="OKF6" s="131"/>
      <c r="OKG6" s="131"/>
      <c r="OKH6" s="131"/>
      <c r="OKI6" s="131"/>
      <c r="OKJ6" s="131"/>
      <c r="OKK6" s="131"/>
      <c r="OKL6" s="131"/>
      <c r="OKM6" s="131"/>
      <c r="OKN6" s="131"/>
      <c r="OKO6" s="131"/>
      <c r="OKP6" s="131"/>
      <c r="OKQ6" s="131"/>
      <c r="OKR6" s="131"/>
      <c r="OKS6" s="131"/>
      <c r="OKT6" s="131"/>
      <c r="OKU6" s="131"/>
      <c r="OKV6" s="131"/>
      <c r="OKW6" s="131"/>
      <c r="OKX6" s="131"/>
      <c r="OKY6" s="131"/>
      <c r="OKZ6" s="131"/>
      <c r="OLA6" s="131"/>
      <c r="OLB6" s="131"/>
      <c r="OLC6" s="131"/>
      <c r="OLD6" s="131"/>
      <c r="OLE6" s="131"/>
      <c r="OLF6" s="131"/>
      <c r="OLG6" s="131"/>
      <c r="OLH6" s="131"/>
      <c r="OLI6" s="131"/>
      <c r="OLJ6" s="131"/>
      <c r="OLK6" s="131"/>
      <c r="OLL6" s="131"/>
      <c r="OLM6" s="131"/>
      <c r="OLN6" s="131"/>
      <c r="OLO6" s="131"/>
      <c r="OLP6" s="131"/>
      <c r="OLQ6" s="131"/>
      <c r="OLR6" s="131"/>
      <c r="OLS6" s="131"/>
      <c r="OLT6" s="131"/>
      <c r="OLU6" s="131"/>
      <c r="OLV6" s="131"/>
      <c r="OLW6" s="131"/>
      <c r="OLX6" s="131"/>
      <c r="OLY6" s="131"/>
      <c r="OLZ6" s="131"/>
      <c r="OMA6" s="131"/>
      <c r="OMB6" s="131"/>
      <c r="OMC6" s="131"/>
      <c r="OMD6" s="131"/>
      <c r="OME6" s="131"/>
      <c r="OMF6" s="131"/>
      <c r="OMG6" s="131"/>
      <c r="OMH6" s="131"/>
      <c r="OMI6" s="131"/>
      <c r="OMJ6" s="131"/>
      <c r="OMK6" s="131"/>
      <c r="OML6" s="131"/>
      <c r="OMM6" s="131"/>
      <c r="OMN6" s="131"/>
      <c r="OMO6" s="131"/>
      <c r="OMP6" s="131"/>
      <c r="OMQ6" s="131"/>
      <c r="OMR6" s="131"/>
      <c r="OMS6" s="131"/>
      <c r="OMT6" s="131"/>
      <c r="OMU6" s="131"/>
      <c r="OMV6" s="131"/>
      <c r="OMW6" s="131"/>
      <c r="OMX6" s="131"/>
      <c r="OMY6" s="131"/>
      <c r="OMZ6" s="131"/>
      <c r="ONA6" s="131"/>
      <c r="ONB6" s="131"/>
      <c r="ONC6" s="131"/>
      <c r="OND6" s="131"/>
      <c r="ONE6" s="131"/>
      <c r="ONF6" s="131"/>
      <c r="ONG6" s="131"/>
      <c r="ONH6" s="131"/>
      <c r="ONI6" s="131"/>
      <c r="ONJ6" s="131"/>
      <c r="ONK6" s="131"/>
      <c r="ONL6" s="131"/>
      <c r="ONM6" s="131"/>
      <c r="ONN6" s="131"/>
      <c r="ONO6" s="131"/>
      <c r="ONP6" s="131"/>
      <c r="ONQ6" s="131"/>
      <c r="ONR6" s="131"/>
      <c r="ONS6" s="131"/>
      <c r="ONT6" s="131"/>
      <c r="ONU6" s="131"/>
      <c r="ONV6" s="131"/>
      <c r="ONW6" s="131"/>
      <c r="ONX6" s="131"/>
      <c r="ONY6" s="131"/>
      <c r="ONZ6" s="131"/>
      <c r="OOA6" s="131"/>
      <c r="OOB6" s="131"/>
      <c r="OOC6" s="131"/>
      <c r="OOD6" s="131"/>
      <c r="OOE6" s="131"/>
      <c r="OOF6" s="131"/>
      <c r="OOG6" s="131"/>
      <c r="OOH6" s="131"/>
      <c r="OOI6" s="131"/>
      <c r="OOJ6" s="131"/>
      <c r="OOK6" s="131"/>
      <c r="OOL6" s="131"/>
      <c r="OOM6" s="131"/>
      <c r="OON6" s="131"/>
      <c r="OOO6" s="131"/>
      <c r="OOP6" s="131"/>
      <c r="OOQ6" s="131"/>
      <c r="OOR6" s="131"/>
      <c r="OOS6" s="131"/>
      <c r="OOT6" s="131"/>
      <c r="OOU6" s="131"/>
      <c r="OOV6" s="131"/>
      <c r="OOW6" s="131"/>
      <c r="OOX6" s="131"/>
      <c r="OOY6" s="131"/>
      <c r="OOZ6" s="131"/>
      <c r="OPA6" s="131"/>
      <c r="OPB6" s="131"/>
      <c r="OPC6" s="131"/>
      <c r="OPD6" s="131"/>
      <c r="OPE6" s="131"/>
      <c r="OPF6" s="131"/>
      <c r="OPG6" s="131"/>
      <c r="OPH6" s="131"/>
      <c r="OPI6" s="131"/>
      <c r="OPJ6" s="131"/>
      <c r="OPK6" s="131"/>
      <c r="OPL6" s="131"/>
      <c r="OPM6" s="131"/>
      <c r="OPN6" s="131"/>
      <c r="OPO6" s="131"/>
      <c r="OPP6" s="131"/>
      <c r="OPQ6" s="131"/>
      <c r="OPR6" s="131"/>
      <c r="OPS6" s="131"/>
      <c r="OPT6" s="131"/>
      <c r="OPU6" s="131"/>
      <c r="OPV6" s="131"/>
      <c r="OPW6" s="131"/>
      <c r="OPX6" s="131"/>
      <c r="OPY6" s="131"/>
      <c r="OPZ6" s="131"/>
      <c r="OQA6" s="131"/>
      <c r="OQB6" s="131"/>
      <c r="OQC6" s="131"/>
      <c r="OQD6" s="131"/>
      <c r="OQE6" s="131"/>
      <c r="OQF6" s="131"/>
      <c r="OQG6" s="131"/>
      <c r="OQH6" s="131"/>
      <c r="OQI6" s="131"/>
      <c r="OQJ6" s="131"/>
      <c r="OQK6" s="131"/>
      <c r="OQL6" s="131"/>
      <c r="OQM6" s="131"/>
      <c r="OQN6" s="131"/>
      <c r="OQO6" s="131"/>
      <c r="OQP6" s="131"/>
      <c r="OQQ6" s="131"/>
      <c r="OQR6" s="131"/>
      <c r="OQS6" s="131"/>
      <c r="OQT6" s="131"/>
      <c r="OQU6" s="131"/>
      <c r="OQV6" s="131"/>
      <c r="OQW6" s="131"/>
      <c r="OQX6" s="131"/>
      <c r="OQY6" s="131"/>
      <c r="OQZ6" s="131"/>
      <c r="ORA6" s="131"/>
      <c r="ORB6" s="131"/>
      <c r="ORC6" s="131"/>
      <c r="ORD6" s="131"/>
      <c r="ORE6" s="131"/>
      <c r="ORF6" s="131"/>
      <c r="ORG6" s="131"/>
      <c r="ORH6" s="131"/>
      <c r="ORI6" s="131"/>
      <c r="ORJ6" s="131"/>
      <c r="ORK6" s="131"/>
      <c r="ORL6" s="131"/>
      <c r="ORM6" s="131"/>
      <c r="ORN6" s="131"/>
      <c r="ORO6" s="131"/>
      <c r="ORP6" s="131"/>
      <c r="ORQ6" s="131"/>
      <c r="ORR6" s="131"/>
      <c r="ORS6" s="131"/>
      <c r="ORT6" s="131"/>
      <c r="ORU6" s="131"/>
      <c r="ORV6" s="131"/>
      <c r="ORW6" s="131"/>
      <c r="ORX6" s="131"/>
      <c r="ORY6" s="131"/>
      <c r="ORZ6" s="131"/>
      <c r="OSA6" s="131"/>
      <c r="OSB6" s="131"/>
      <c r="OSC6" s="131"/>
      <c r="OSD6" s="131"/>
      <c r="OSE6" s="131"/>
      <c r="OSF6" s="131"/>
      <c r="OSG6" s="131"/>
      <c r="OSH6" s="131"/>
      <c r="OSI6" s="131"/>
      <c r="OSJ6" s="131"/>
      <c r="OSK6" s="131"/>
      <c r="OSL6" s="131"/>
      <c r="OSM6" s="131"/>
      <c r="OSN6" s="131"/>
      <c r="OSO6" s="131"/>
      <c r="OSP6" s="131"/>
      <c r="OSQ6" s="131"/>
      <c r="OSR6" s="131"/>
      <c r="OSS6" s="131"/>
      <c r="OST6" s="131"/>
      <c r="OSU6" s="131"/>
      <c r="OSV6" s="131"/>
      <c r="OSW6" s="131"/>
      <c r="OSX6" s="131"/>
      <c r="OSY6" s="131"/>
      <c r="OSZ6" s="131"/>
      <c r="OTA6" s="131"/>
      <c r="OTB6" s="131"/>
      <c r="OTC6" s="131"/>
      <c r="OTD6" s="131"/>
      <c r="OTE6" s="131"/>
      <c r="OTF6" s="131"/>
      <c r="OTG6" s="131"/>
      <c r="OTH6" s="131"/>
      <c r="OTI6" s="131"/>
      <c r="OTJ6" s="131"/>
      <c r="OTK6" s="131"/>
      <c r="OTL6" s="131"/>
      <c r="OTM6" s="131"/>
      <c r="OTN6" s="131"/>
      <c r="OTO6" s="131"/>
      <c r="OTP6" s="131"/>
      <c r="OTQ6" s="131"/>
      <c r="OTR6" s="131"/>
      <c r="OTS6" s="131"/>
      <c r="OTT6" s="131"/>
      <c r="OTU6" s="131"/>
      <c r="OTV6" s="131"/>
      <c r="OTW6" s="131"/>
      <c r="OTX6" s="131"/>
      <c r="OTY6" s="131"/>
      <c r="OTZ6" s="131"/>
      <c r="OUA6" s="131"/>
      <c r="OUB6" s="131"/>
      <c r="OUC6" s="131"/>
      <c r="OUD6" s="131"/>
      <c r="OUE6" s="131"/>
      <c r="OUF6" s="131"/>
      <c r="OUG6" s="131"/>
      <c r="OUH6" s="131"/>
      <c r="OUI6" s="131"/>
      <c r="OUJ6" s="131"/>
      <c r="OUK6" s="131"/>
      <c r="OUL6" s="131"/>
      <c r="OUM6" s="131"/>
      <c r="OUN6" s="131"/>
      <c r="OUO6" s="131"/>
      <c r="OUP6" s="131"/>
      <c r="OUQ6" s="131"/>
      <c r="OUR6" s="131"/>
      <c r="OUS6" s="131"/>
      <c r="OUT6" s="131"/>
      <c r="OUU6" s="131"/>
      <c r="OUV6" s="131"/>
      <c r="OUW6" s="131"/>
      <c r="OUX6" s="131"/>
      <c r="OUY6" s="131"/>
      <c r="OUZ6" s="131"/>
      <c r="OVA6" s="131"/>
      <c r="OVB6" s="131"/>
      <c r="OVC6" s="131"/>
      <c r="OVD6" s="131"/>
      <c r="OVE6" s="131"/>
      <c r="OVF6" s="131"/>
      <c r="OVG6" s="131"/>
      <c r="OVH6" s="131"/>
      <c r="OVI6" s="131"/>
      <c r="OVJ6" s="131"/>
      <c r="OVK6" s="131"/>
      <c r="OVL6" s="131"/>
      <c r="OVM6" s="131"/>
      <c r="OVN6" s="131"/>
      <c r="OVO6" s="131"/>
      <c r="OVP6" s="131"/>
      <c r="OVQ6" s="131"/>
      <c r="OVR6" s="131"/>
      <c r="OVS6" s="131"/>
      <c r="OVT6" s="131"/>
      <c r="OVU6" s="131"/>
      <c r="OVV6" s="131"/>
      <c r="OVW6" s="131"/>
      <c r="OVX6" s="131"/>
      <c r="OVY6" s="131"/>
      <c r="OVZ6" s="131"/>
      <c r="OWA6" s="131"/>
      <c r="OWB6" s="131"/>
      <c r="OWC6" s="131"/>
      <c r="OWD6" s="131"/>
      <c r="OWE6" s="131"/>
      <c r="OWF6" s="131"/>
      <c r="OWG6" s="131"/>
      <c r="OWH6" s="131"/>
      <c r="OWI6" s="131"/>
      <c r="OWJ6" s="131"/>
      <c r="OWK6" s="131"/>
      <c r="OWL6" s="131"/>
      <c r="OWM6" s="131"/>
      <c r="OWN6" s="131"/>
      <c r="OWO6" s="131"/>
      <c r="OWP6" s="131"/>
      <c r="OWQ6" s="131"/>
      <c r="OWR6" s="131"/>
      <c r="OWS6" s="131"/>
      <c r="OWT6" s="131"/>
      <c r="OWU6" s="131"/>
      <c r="OWV6" s="131"/>
      <c r="OWW6" s="131"/>
      <c r="OWX6" s="131"/>
      <c r="OWY6" s="131"/>
      <c r="OWZ6" s="131"/>
      <c r="OXA6" s="131"/>
      <c r="OXB6" s="131"/>
      <c r="OXC6" s="131"/>
      <c r="OXD6" s="131"/>
      <c r="OXE6" s="131"/>
      <c r="OXF6" s="131"/>
      <c r="OXG6" s="131"/>
      <c r="OXH6" s="131"/>
      <c r="OXI6" s="131"/>
      <c r="OXJ6" s="131"/>
      <c r="OXK6" s="131"/>
      <c r="OXL6" s="131"/>
      <c r="OXM6" s="131"/>
      <c r="OXN6" s="131"/>
      <c r="OXO6" s="131"/>
      <c r="OXP6" s="131"/>
      <c r="OXQ6" s="131"/>
      <c r="OXR6" s="131"/>
      <c r="OXS6" s="131"/>
      <c r="OXT6" s="131"/>
      <c r="OXU6" s="131"/>
      <c r="OXV6" s="131"/>
      <c r="OXW6" s="131"/>
      <c r="OXX6" s="131"/>
      <c r="OXY6" s="131"/>
      <c r="OXZ6" s="131"/>
      <c r="OYA6" s="131"/>
      <c r="OYB6" s="131"/>
      <c r="OYC6" s="131"/>
      <c r="OYD6" s="131"/>
      <c r="OYE6" s="131"/>
      <c r="OYF6" s="131"/>
      <c r="OYG6" s="131"/>
      <c r="OYH6" s="131"/>
      <c r="OYI6" s="131"/>
      <c r="OYJ6" s="131"/>
      <c r="OYK6" s="131"/>
      <c r="OYL6" s="131"/>
      <c r="OYM6" s="131"/>
      <c r="OYN6" s="131"/>
      <c r="OYO6" s="131"/>
      <c r="OYP6" s="131"/>
      <c r="OYQ6" s="131"/>
      <c r="OYR6" s="131"/>
      <c r="OYS6" s="131"/>
      <c r="OYT6" s="131"/>
      <c r="OYU6" s="131"/>
      <c r="OYV6" s="131"/>
      <c r="OYW6" s="131"/>
      <c r="OYX6" s="131"/>
      <c r="OYY6" s="131"/>
      <c r="OYZ6" s="131"/>
      <c r="OZA6" s="131"/>
      <c r="OZB6" s="131"/>
      <c r="OZC6" s="131"/>
      <c r="OZD6" s="131"/>
      <c r="OZE6" s="131"/>
      <c r="OZF6" s="131"/>
      <c r="OZG6" s="131"/>
      <c r="OZH6" s="131"/>
      <c r="OZI6" s="131"/>
      <c r="OZJ6" s="131"/>
      <c r="OZK6" s="131"/>
      <c r="OZL6" s="131"/>
      <c r="OZM6" s="131"/>
      <c r="OZN6" s="131"/>
      <c r="OZO6" s="131"/>
      <c r="OZP6" s="131"/>
      <c r="OZQ6" s="131"/>
      <c r="OZR6" s="131"/>
      <c r="OZS6" s="131"/>
      <c r="OZT6" s="131"/>
      <c r="OZU6" s="131"/>
      <c r="OZV6" s="131"/>
      <c r="OZW6" s="131"/>
      <c r="OZX6" s="131"/>
      <c r="OZY6" s="131"/>
      <c r="OZZ6" s="131"/>
      <c r="PAA6" s="131"/>
      <c r="PAB6" s="131"/>
      <c r="PAC6" s="131"/>
      <c r="PAD6" s="131"/>
      <c r="PAE6" s="131"/>
      <c r="PAF6" s="131"/>
      <c r="PAG6" s="131"/>
      <c r="PAH6" s="131"/>
      <c r="PAI6" s="131"/>
      <c r="PAJ6" s="131"/>
      <c r="PAK6" s="131"/>
      <c r="PAL6" s="131"/>
      <c r="PAM6" s="131"/>
      <c r="PAN6" s="131"/>
      <c r="PAO6" s="131"/>
      <c r="PAP6" s="131"/>
      <c r="PAQ6" s="131"/>
      <c r="PAR6" s="131"/>
      <c r="PAS6" s="131"/>
      <c r="PAT6" s="131"/>
      <c r="PAU6" s="131"/>
      <c r="PAV6" s="131"/>
      <c r="PAW6" s="131"/>
      <c r="PAX6" s="131"/>
      <c r="PAY6" s="131"/>
      <c r="PAZ6" s="131"/>
      <c r="PBA6" s="131"/>
      <c r="PBB6" s="131"/>
      <c r="PBC6" s="131"/>
      <c r="PBD6" s="131"/>
      <c r="PBE6" s="131"/>
      <c r="PBF6" s="131"/>
      <c r="PBG6" s="131"/>
      <c r="PBH6" s="131"/>
      <c r="PBI6" s="131"/>
      <c r="PBJ6" s="131"/>
      <c r="PBK6" s="131"/>
      <c r="PBL6" s="131"/>
      <c r="PBM6" s="131"/>
      <c r="PBN6" s="131"/>
      <c r="PBO6" s="131"/>
      <c r="PBP6" s="131"/>
      <c r="PBQ6" s="131"/>
      <c r="PBR6" s="131"/>
      <c r="PBS6" s="131"/>
      <c r="PBT6" s="131"/>
      <c r="PBU6" s="131"/>
      <c r="PBV6" s="131"/>
      <c r="PBW6" s="131"/>
      <c r="PBX6" s="131"/>
      <c r="PBY6" s="131"/>
      <c r="PBZ6" s="131"/>
      <c r="PCA6" s="131"/>
      <c r="PCB6" s="131"/>
      <c r="PCC6" s="131"/>
      <c r="PCD6" s="131"/>
      <c r="PCE6" s="131"/>
      <c r="PCF6" s="131"/>
      <c r="PCG6" s="131"/>
      <c r="PCH6" s="131"/>
      <c r="PCI6" s="131"/>
      <c r="PCJ6" s="131"/>
      <c r="PCK6" s="131"/>
      <c r="PCL6" s="131"/>
      <c r="PCM6" s="131"/>
      <c r="PCN6" s="131"/>
      <c r="PCO6" s="131"/>
      <c r="PCP6" s="131"/>
      <c r="PCQ6" s="131"/>
      <c r="PCR6" s="131"/>
      <c r="PCS6" s="131"/>
      <c r="PCT6" s="131"/>
      <c r="PCU6" s="131"/>
      <c r="PCV6" s="131"/>
      <c r="PCW6" s="131"/>
      <c r="PCX6" s="131"/>
      <c r="PCY6" s="131"/>
      <c r="PCZ6" s="131"/>
      <c r="PDA6" s="131"/>
      <c r="PDB6" s="131"/>
      <c r="PDC6" s="131"/>
      <c r="PDD6" s="131"/>
      <c r="PDE6" s="131"/>
      <c r="PDF6" s="131"/>
      <c r="PDG6" s="131"/>
      <c r="PDH6" s="131"/>
      <c r="PDI6" s="131"/>
      <c r="PDJ6" s="131"/>
      <c r="PDK6" s="131"/>
      <c r="PDL6" s="131"/>
      <c r="PDM6" s="131"/>
      <c r="PDN6" s="131"/>
      <c r="PDO6" s="131"/>
      <c r="PDP6" s="131"/>
      <c r="PDQ6" s="131"/>
      <c r="PDR6" s="131"/>
      <c r="PDS6" s="131"/>
      <c r="PDT6" s="131"/>
      <c r="PDU6" s="131"/>
      <c r="PDV6" s="131"/>
      <c r="PDW6" s="131"/>
      <c r="PDX6" s="131"/>
      <c r="PDY6" s="131"/>
      <c r="PDZ6" s="131"/>
      <c r="PEA6" s="131"/>
      <c r="PEB6" s="131"/>
      <c r="PEC6" s="131"/>
      <c r="PED6" s="131"/>
      <c r="PEE6" s="131"/>
      <c r="PEF6" s="131"/>
      <c r="PEG6" s="131"/>
      <c r="PEH6" s="131"/>
      <c r="PEI6" s="131"/>
      <c r="PEJ6" s="131"/>
      <c r="PEK6" s="131"/>
      <c r="PEL6" s="131"/>
      <c r="PEM6" s="131"/>
      <c r="PEN6" s="131"/>
      <c r="PEO6" s="131"/>
      <c r="PEP6" s="131"/>
      <c r="PEQ6" s="131"/>
      <c r="PER6" s="131"/>
      <c r="PES6" s="131"/>
      <c r="PET6" s="131"/>
      <c r="PEU6" s="131"/>
      <c r="PEV6" s="131"/>
      <c r="PEW6" s="131"/>
      <c r="PEX6" s="131"/>
      <c r="PEY6" s="131"/>
      <c r="PEZ6" s="131"/>
      <c r="PFA6" s="131"/>
      <c r="PFB6" s="131"/>
      <c r="PFC6" s="131"/>
      <c r="PFD6" s="131"/>
      <c r="PFE6" s="131"/>
      <c r="PFF6" s="131"/>
      <c r="PFG6" s="131"/>
      <c r="PFH6" s="131"/>
      <c r="PFI6" s="131"/>
      <c r="PFJ6" s="131"/>
      <c r="PFK6" s="131"/>
      <c r="PFL6" s="131"/>
      <c r="PFM6" s="131"/>
      <c r="PFN6" s="131"/>
      <c r="PFO6" s="131"/>
      <c r="PFP6" s="131"/>
      <c r="PFQ6" s="131"/>
      <c r="PFR6" s="131"/>
      <c r="PFS6" s="131"/>
      <c r="PFT6" s="131"/>
      <c r="PFU6" s="131"/>
      <c r="PFV6" s="131"/>
      <c r="PFW6" s="131"/>
      <c r="PFX6" s="131"/>
      <c r="PFY6" s="131"/>
      <c r="PFZ6" s="131"/>
      <c r="PGA6" s="131"/>
      <c r="PGB6" s="131"/>
      <c r="PGC6" s="131"/>
      <c r="PGD6" s="131"/>
      <c r="PGE6" s="131"/>
      <c r="PGF6" s="131"/>
      <c r="PGG6" s="131"/>
      <c r="PGH6" s="131"/>
      <c r="PGI6" s="131"/>
      <c r="PGJ6" s="131"/>
      <c r="PGK6" s="131"/>
      <c r="PGL6" s="131"/>
      <c r="PGM6" s="131"/>
      <c r="PGN6" s="131"/>
      <c r="PGO6" s="131"/>
      <c r="PGP6" s="131"/>
      <c r="PGQ6" s="131"/>
      <c r="PGR6" s="131"/>
      <c r="PGS6" s="131"/>
      <c r="PGT6" s="131"/>
      <c r="PGU6" s="131"/>
      <c r="PGV6" s="131"/>
      <c r="PGW6" s="131"/>
      <c r="PGX6" s="131"/>
      <c r="PGY6" s="131"/>
      <c r="PGZ6" s="131"/>
      <c r="PHA6" s="131"/>
      <c r="PHB6" s="131"/>
      <c r="PHC6" s="131"/>
      <c r="PHD6" s="131"/>
      <c r="PHE6" s="131"/>
      <c r="PHF6" s="131"/>
      <c r="PHG6" s="131"/>
      <c r="PHH6" s="131"/>
      <c r="PHI6" s="131"/>
      <c r="PHJ6" s="131"/>
      <c r="PHK6" s="131"/>
      <c r="PHL6" s="131"/>
      <c r="PHM6" s="131"/>
      <c r="PHN6" s="131"/>
      <c r="PHO6" s="131"/>
      <c r="PHP6" s="131"/>
      <c r="PHQ6" s="131"/>
      <c r="PHR6" s="131"/>
      <c r="PHS6" s="131"/>
      <c r="PHT6" s="131"/>
      <c r="PHU6" s="131"/>
      <c r="PHV6" s="131"/>
      <c r="PHW6" s="131"/>
      <c r="PHX6" s="131"/>
      <c r="PHY6" s="131"/>
      <c r="PHZ6" s="131"/>
      <c r="PIA6" s="131"/>
      <c r="PIB6" s="131"/>
      <c r="PIC6" s="131"/>
      <c r="PID6" s="131"/>
      <c r="PIE6" s="131"/>
      <c r="PIF6" s="131"/>
      <c r="PIG6" s="131"/>
      <c r="PIH6" s="131"/>
      <c r="PII6" s="131"/>
      <c r="PIJ6" s="131"/>
      <c r="PIK6" s="131"/>
      <c r="PIL6" s="131"/>
      <c r="PIM6" s="131"/>
      <c r="PIN6" s="131"/>
      <c r="PIO6" s="131"/>
      <c r="PIP6" s="131"/>
      <c r="PIQ6" s="131"/>
      <c r="PIR6" s="131"/>
      <c r="PIS6" s="131"/>
      <c r="PIT6" s="131"/>
      <c r="PIU6" s="131"/>
      <c r="PIV6" s="131"/>
      <c r="PIW6" s="131"/>
      <c r="PIX6" s="131"/>
      <c r="PIY6" s="131"/>
      <c r="PIZ6" s="131"/>
      <c r="PJA6" s="131"/>
      <c r="PJB6" s="131"/>
      <c r="PJC6" s="131"/>
      <c r="PJD6" s="131"/>
      <c r="PJE6" s="131"/>
      <c r="PJF6" s="131"/>
      <c r="PJG6" s="131"/>
      <c r="PJH6" s="131"/>
      <c r="PJI6" s="131"/>
      <c r="PJJ6" s="131"/>
      <c r="PJK6" s="131"/>
      <c r="PJL6" s="131"/>
      <c r="PJM6" s="131"/>
      <c r="PJN6" s="131"/>
      <c r="PJO6" s="131"/>
      <c r="PJP6" s="131"/>
      <c r="PJQ6" s="131"/>
      <c r="PJR6" s="131"/>
      <c r="PJS6" s="131"/>
      <c r="PJT6" s="131"/>
      <c r="PJU6" s="131"/>
      <c r="PJV6" s="131"/>
      <c r="PJW6" s="131"/>
      <c r="PJX6" s="131"/>
      <c r="PJY6" s="131"/>
      <c r="PJZ6" s="131"/>
      <c r="PKA6" s="131"/>
      <c r="PKB6" s="131"/>
      <c r="PKC6" s="131"/>
      <c r="PKD6" s="131"/>
      <c r="PKE6" s="131"/>
      <c r="PKF6" s="131"/>
      <c r="PKG6" s="131"/>
      <c r="PKH6" s="131"/>
      <c r="PKI6" s="131"/>
      <c r="PKJ6" s="131"/>
      <c r="PKK6" s="131"/>
      <c r="PKL6" s="131"/>
      <c r="PKM6" s="131"/>
      <c r="PKN6" s="131"/>
      <c r="PKO6" s="131"/>
      <c r="PKP6" s="131"/>
      <c r="PKQ6" s="131"/>
      <c r="PKR6" s="131"/>
      <c r="PKS6" s="131"/>
      <c r="PKT6" s="131"/>
      <c r="PKU6" s="131"/>
      <c r="PKV6" s="131"/>
      <c r="PKW6" s="131"/>
      <c r="PKX6" s="131"/>
      <c r="PKY6" s="131"/>
      <c r="PKZ6" s="131"/>
      <c r="PLA6" s="131"/>
      <c r="PLB6" s="131"/>
      <c r="PLC6" s="131"/>
      <c r="PLD6" s="131"/>
      <c r="PLE6" s="131"/>
      <c r="PLF6" s="131"/>
      <c r="PLG6" s="131"/>
      <c r="PLH6" s="131"/>
      <c r="PLI6" s="131"/>
      <c r="PLJ6" s="131"/>
      <c r="PLK6" s="131"/>
      <c r="PLL6" s="131"/>
      <c r="PLM6" s="131"/>
      <c r="PLN6" s="131"/>
      <c r="PLO6" s="131"/>
      <c r="PLP6" s="131"/>
      <c r="PLQ6" s="131"/>
      <c r="PLR6" s="131"/>
      <c r="PLS6" s="131"/>
      <c r="PLT6" s="131"/>
      <c r="PLU6" s="131"/>
      <c r="PLV6" s="131"/>
      <c r="PLW6" s="131"/>
      <c r="PLX6" s="131"/>
      <c r="PLY6" s="131"/>
      <c r="PLZ6" s="131"/>
      <c r="PMA6" s="131"/>
      <c r="PMB6" s="131"/>
      <c r="PMC6" s="131"/>
      <c r="PMD6" s="131"/>
      <c r="PME6" s="131"/>
      <c r="PMF6" s="131"/>
      <c r="PMG6" s="131"/>
      <c r="PMH6" s="131"/>
      <c r="PMI6" s="131"/>
      <c r="PMJ6" s="131"/>
      <c r="PMK6" s="131"/>
      <c r="PML6" s="131"/>
      <c r="PMM6" s="131"/>
      <c r="PMN6" s="131"/>
      <c r="PMO6" s="131"/>
      <c r="PMP6" s="131"/>
      <c r="PMQ6" s="131"/>
      <c r="PMR6" s="131"/>
      <c r="PMS6" s="131"/>
      <c r="PMT6" s="131"/>
      <c r="PMU6" s="131"/>
      <c r="PMV6" s="131"/>
      <c r="PMW6" s="131"/>
      <c r="PMX6" s="131"/>
      <c r="PMY6" s="131"/>
      <c r="PMZ6" s="131"/>
      <c r="PNA6" s="131"/>
      <c r="PNB6" s="131"/>
      <c r="PNC6" s="131"/>
      <c r="PND6" s="131"/>
      <c r="PNE6" s="131"/>
      <c r="PNF6" s="131"/>
      <c r="PNG6" s="131"/>
      <c r="PNH6" s="131"/>
      <c r="PNI6" s="131"/>
      <c r="PNJ6" s="131"/>
      <c r="PNK6" s="131"/>
      <c r="PNL6" s="131"/>
      <c r="PNM6" s="131"/>
      <c r="PNN6" s="131"/>
      <c r="PNO6" s="131"/>
      <c r="PNP6" s="131"/>
      <c r="PNQ6" s="131"/>
      <c r="PNR6" s="131"/>
      <c r="PNS6" s="131"/>
      <c r="PNT6" s="131"/>
      <c r="PNU6" s="131"/>
      <c r="PNV6" s="131"/>
      <c r="PNW6" s="131"/>
      <c r="PNX6" s="131"/>
      <c r="PNY6" s="131"/>
      <c r="PNZ6" s="131"/>
      <c r="POA6" s="131"/>
      <c r="POB6" s="131"/>
      <c r="POC6" s="131"/>
      <c r="POD6" s="131"/>
      <c r="POE6" s="131"/>
      <c r="POF6" s="131"/>
      <c r="POG6" s="131"/>
      <c r="POH6" s="131"/>
      <c r="POI6" s="131"/>
      <c r="POJ6" s="131"/>
      <c r="POK6" s="131"/>
      <c r="POL6" s="131"/>
      <c r="POM6" s="131"/>
      <c r="PON6" s="131"/>
      <c r="POO6" s="131"/>
      <c r="POP6" s="131"/>
      <c r="POQ6" s="131"/>
      <c r="POR6" s="131"/>
      <c r="POS6" s="131"/>
      <c r="POT6" s="131"/>
      <c r="POU6" s="131"/>
      <c r="POV6" s="131"/>
      <c r="POW6" s="131"/>
      <c r="POX6" s="131"/>
      <c r="POY6" s="131"/>
      <c r="POZ6" s="131"/>
      <c r="PPA6" s="131"/>
      <c r="PPB6" s="131"/>
      <c r="PPC6" s="131"/>
      <c r="PPD6" s="131"/>
      <c r="PPE6" s="131"/>
      <c r="PPF6" s="131"/>
      <c r="PPG6" s="131"/>
      <c r="PPH6" s="131"/>
      <c r="PPI6" s="131"/>
      <c r="PPJ6" s="131"/>
      <c r="PPK6" s="131"/>
      <c r="PPL6" s="131"/>
      <c r="PPM6" s="131"/>
      <c r="PPN6" s="131"/>
      <c r="PPO6" s="131"/>
      <c r="PPP6" s="131"/>
      <c r="PPQ6" s="131"/>
      <c r="PPR6" s="131"/>
      <c r="PPS6" s="131"/>
      <c r="PPT6" s="131"/>
      <c r="PPU6" s="131"/>
      <c r="PPV6" s="131"/>
      <c r="PPW6" s="131"/>
      <c r="PPX6" s="131"/>
      <c r="PPY6" s="131"/>
      <c r="PPZ6" s="131"/>
      <c r="PQA6" s="131"/>
      <c r="PQB6" s="131"/>
      <c r="PQC6" s="131"/>
      <c r="PQD6" s="131"/>
      <c r="PQE6" s="131"/>
      <c r="PQF6" s="131"/>
      <c r="PQG6" s="131"/>
      <c r="PQH6" s="131"/>
      <c r="PQI6" s="131"/>
      <c r="PQJ6" s="131"/>
      <c r="PQK6" s="131"/>
      <c r="PQL6" s="131"/>
      <c r="PQM6" s="131"/>
      <c r="PQN6" s="131"/>
      <c r="PQO6" s="131"/>
      <c r="PQP6" s="131"/>
      <c r="PQQ6" s="131"/>
      <c r="PQR6" s="131"/>
      <c r="PQS6" s="131"/>
      <c r="PQT6" s="131"/>
      <c r="PQU6" s="131"/>
      <c r="PQV6" s="131"/>
      <c r="PQW6" s="131"/>
      <c r="PQX6" s="131"/>
      <c r="PQY6" s="131"/>
      <c r="PQZ6" s="131"/>
      <c r="PRA6" s="131"/>
      <c r="PRB6" s="131"/>
      <c r="PRC6" s="131"/>
      <c r="PRD6" s="131"/>
      <c r="PRE6" s="131"/>
      <c r="PRF6" s="131"/>
      <c r="PRG6" s="131"/>
      <c r="PRH6" s="131"/>
      <c r="PRI6" s="131"/>
      <c r="PRJ6" s="131"/>
      <c r="PRK6" s="131"/>
      <c r="PRL6" s="131"/>
      <c r="PRM6" s="131"/>
      <c r="PRN6" s="131"/>
      <c r="PRO6" s="131"/>
      <c r="PRP6" s="131"/>
      <c r="PRQ6" s="131"/>
      <c r="PRR6" s="131"/>
      <c r="PRS6" s="131"/>
      <c r="PRT6" s="131"/>
      <c r="PRU6" s="131"/>
      <c r="PRV6" s="131"/>
      <c r="PRW6" s="131"/>
      <c r="PRX6" s="131"/>
      <c r="PRY6" s="131"/>
      <c r="PRZ6" s="131"/>
      <c r="PSA6" s="131"/>
      <c r="PSB6" s="131"/>
      <c r="PSC6" s="131"/>
      <c r="PSD6" s="131"/>
      <c r="PSE6" s="131"/>
      <c r="PSF6" s="131"/>
      <c r="PSG6" s="131"/>
      <c r="PSH6" s="131"/>
      <c r="PSI6" s="131"/>
      <c r="PSJ6" s="131"/>
      <c r="PSK6" s="131"/>
      <c r="PSL6" s="131"/>
      <c r="PSM6" s="131"/>
      <c r="PSN6" s="131"/>
      <c r="PSO6" s="131"/>
      <c r="PSP6" s="131"/>
      <c r="PSQ6" s="131"/>
      <c r="PSR6" s="131"/>
      <c r="PSS6" s="131"/>
      <c r="PST6" s="131"/>
      <c r="PSU6" s="131"/>
      <c r="PSV6" s="131"/>
      <c r="PSW6" s="131"/>
      <c r="PSX6" s="131"/>
      <c r="PSY6" s="131"/>
      <c r="PSZ6" s="131"/>
      <c r="PTA6" s="131"/>
      <c r="PTB6" s="131"/>
      <c r="PTC6" s="131"/>
      <c r="PTD6" s="131"/>
      <c r="PTE6" s="131"/>
      <c r="PTF6" s="131"/>
      <c r="PTG6" s="131"/>
      <c r="PTH6" s="131"/>
      <c r="PTI6" s="131"/>
      <c r="PTJ6" s="131"/>
      <c r="PTK6" s="131"/>
      <c r="PTL6" s="131"/>
      <c r="PTM6" s="131"/>
      <c r="PTN6" s="131"/>
      <c r="PTO6" s="131"/>
      <c r="PTP6" s="131"/>
      <c r="PTQ6" s="131"/>
      <c r="PTR6" s="131"/>
      <c r="PTS6" s="131"/>
      <c r="PTT6" s="131"/>
      <c r="PTU6" s="131"/>
      <c r="PTV6" s="131"/>
      <c r="PTW6" s="131"/>
      <c r="PTX6" s="131"/>
      <c r="PTY6" s="131"/>
      <c r="PTZ6" s="131"/>
      <c r="PUA6" s="131"/>
      <c r="PUB6" s="131"/>
      <c r="PUC6" s="131"/>
      <c r="PUD6" s="131"/>
      <c r="PUE6" s="131"/>
      <c r="PUF6" s="131"/>
      <c r="PUG6" s="131"/>
      <c r="PUH6" s="131"/>
      <c r="PUI6" s="131"/>
      <c r="PUJ6" s="131"/>
      <c r="PUK6" s="131"/>
      <c r="PUL6" s="131"/>
      <c r="PUM6" s="131"/>
      <c r="PUN6" s="131"/>
      <c r="PUO6" s="131"/>
      <c r="PUP6" s="131"/>
      <c r="PUQ6" s="131"/>
      <c r="PUR6" s="131"/>
      <c r="PUS6" s="131"/>
      <c r="PUT6" s="131"/>
      <c r="PUU6" s="131"/>
      <c r="PUV6" s="131"/>
      <c r="PUW6" s="131"/>
      <c r="PUX6" s="131"/>
      <c r="PUY6" s="131"/>
      <c r="PUZ6" s="131"/>
      <c r="PVA6" s="131"/>
      <c r="PVB6" s="131"/>
      <c r="PVC6" s="131"/>
      <c r="PVD6" s="131"/>
      <c r="PVE6" s="131"/>
      <c r="PVF6" s="131"/>
      <c r="PVG6" s="131"/>
      <c r="PVH6" s="131"/>
      <c r="PVI6" s="131"/>
      <c r="PVJ6" s="131"/>
      <c r="PVK6" s="131"/>
      <c r="PVL6" s="131"/>
      <c r="PVM6" s="131"/>
      <c r="PVN6" s="131"/>
      <c r="PVO6" s="131"/>
      <c r="PVP6" s="131"/>
      <c r="PVQ6" s="131"/>
      <c r="PVR6" s="131"/>
      <c r="PVS6" s="131"/>
      <c r="PVT6" s="131"/>
      <c r="PVU6" s="131"/>
      <c r="PVV6" s="131"/>
      <c r="PVW6" s="131"/>
      <c r="PVX6" s="131"/>
      <c r="PVY6" s="131"/>
      <c r="PVZ6" s="131"/>
      <c r="PWA6" s="131"/>
      <c r="PWB6" s="131"/>
      <c r="PWC6" s="131"/>
      <c r="PWD6" s="131"/>
      <c r="PWE6" s="131"/>
      <c r="PWF6" s="131"/>
      <c r="PWG6" s="131"/>
      <c r="PWH6" s="131"/>
      <c r="PWI6" s="131"/>
      <c r="PWJ6" s="131"/>
      <c r="PWK6" s="131"/>
      <c r="PWL6" s="131"/>
      <c r="PWM6" s="131"/>
      <c r="PWN6" s="131"/>
      <c r="PWO6" s="131"/>
      <c r="PWP6" s="131"/>
      <c r="PWQ6" s="131"/>
      <c r="PWR6" s="131"/>
      <c r="PWS6" s="131"/>
      <c r="PWT6" s="131"/>
      <c r="PWU6" s="131"/>
      <c r="PWV6" s="131"/>
      <c r="PWW6" s="131"/>
      <c r="PWX6" s="131"/>
      <c r="PWY6" s="131"/>
      <c r="PWZ6" s="131"/>
      <c r="PXA6" s="131"/>
      <c r="PXB6" s="131"/>
      <c r="PXC6" s="131"/>
      <c r="PXD6" s="131"/>
      <c r="PXE6" s="131"/>
      <c r="PXF6" s="131"/>
      <c r="PXG6" s="131"/>
      <c r="PXH6" s="131"/>
      <c r="PXI6" s="131"/>
      <c r="PXJ6" s="131"/>
      <c r="PXK6" s="131"/>
      <c r="PXL6" s="131"/>
      <c r="PXM6" s="131"/>
      <c r="PXN6" s="131"/>
      <c r="PXO6" s="131"/>
      <c r="PXP6" s="131"/>
      <c r="PXQ6" s="131"/>
      <c r="PXR6" s="131"/>
      <c r="PXS6" s="131"/>
      <c r="PXT6" s="131"/>
      <c r="PXU6" s="131"/>
      <c r="PXV6" s="131"/>
      <c r="PXW6" s="131"/>
      <c r="PXX6" s="131"/>
      <c r="PXY6" s="131"/>
      <c r="PXZ6" s="131"/>
      <c r="PYA6" s="131"/>
      <c r="PYB6" s="131"/>
      <c r="PYC6" s="131"/>
      <c r="PYD6" s="131"/>
      <c r="PYE6" s="131"/>
      <c r="PYF6" s="131"/>
      <c r="PYG6" s="131"/>
      <c r="PYH6" s="131"/>
      <c r="PYI6" s="131"/>
      <c r="PYJ6" s="131"/>
      <c r="PYK6" s="131"/>
      <c r="PYL6" s="131"/>
      <c r="PYM6" s="131"/>
      <c r="PYN6" s="131"/>
      <c r="PYO6" s="131"/>
      <c r="PYP6" s="131"/>
      <c r="PYQ6" s="131"/>
      <c r="PYR6" s="131"/>
      <c r="PYS6" s="131"/>
      <c r="PYT6" s="131"/>
      <c r="PYU6" s="131"/>
      <c r="PYV6" s="131"/>
      <c r="PYW6" s="131"/>
      <c r="PYX6" s="131"/>
      <c r="PYY6" s="131"/>
      <c r="PYZ6" s="131"/>
      <c r="PZA6" s="131"/>
      <c r="PZB6" s="131"/>
      <c r="PZC6" s="131"/>
      <c r="PZD6" s="131"/>
      <c r="PZE6" s="131"/>
      <c r="PZF6" s="131"/>
      <c r="PZG6" s="131"/>
      <c r="PZH6" s="131"/>
      <c r="PZI6" s="131"/>
      <c r="PZJ6" s="131"/>
      <c r="PZK6" s="131"/>
      <c r="PZL6" s="131"/>
      <c r="PZM6" s="131"/>
      <c r="PZN6" s="131"/>
      <c r="PZO6" s="131"/>
      <c r="PZP6" s="131"/>
      <c r="PZQ6" s="131"/>
      <c r="PZR6" s="131"/>
      <c r="PZS6" s="131"/>
      <c r="PZT6" s="131"/>
      <c r="PZU6" s="131"/>
      <c r="PZV6" s="131"/>
      <c r="PZW6" s="131"/>
      <c r="PZX6" s="131"/>
      <c r="PZY6" s="131"/>
      <c r="PZZ6" s="131"/>
      <c r="QAA6" s="131"/>
      <c r="QAB6" s="131"/>
      <c r="QAC6" s="131"/>
      <c r="QAD6" s="131"/>
      <c r="QAE6" s="131"/>
      <c r="QAF6" s="131"/>
      <c r="QAG6" s="131"/>
      <c r="QAH6" s="131"/>
      <c r="QAI6" s="131"/>
      <c r="QAJ6" s="131"/>
      <c r="QAK6" s="131"/>
      <c r="QAL6" s="131"/>
      <c r="QAM6" s="131"/>
      <c r="QAN6" s="131"/>
      <c r="QAO6" s="131"/>
      <c r="QAP6" s="131"/>
      <c r="QAQ6" s="131"/>
      <c r="QAR6" s="131"/>
      <c r="QAS6" s="131"/>
      <c r="QAT6" s="131"/>
      <c r="QAU6" s="131"/>
      <c r="QAV6" s="131"/>
      <c r="QAW6" s="131"/>
      <c r="QAX6" s="131"/>
      <c r="QAY6" s="131"/>
      <c r="QAZ6" s="131"/>
      <c r="QBA6" s="131"/>
      <c r="QBB6" s="131"/>
      <c r="QBC6" s="131"/>
      <c r="QBD6" s="131"/>
      <c r="QBE6" s="131"/>
      <c r="QBF6" s="131"/>
      <c r="QBG6" s="131"/>
      <c r="QBH6" s="131"/>
      <c r="QBI6" s="131"/>
      <c r="QBJ6" s="131"/>
      <c r="QBK6" s="131"/>
      <c r="QBL6" s="131"/>
      <c r="QBM6" s="131"/>
      <c r="QBN6" s="131"/>
      <c r="QBO6" s="131"/>
      <c r="QBP6" s="131"/>
      <c r="QBQ6" s="131"/>
      <c r="QBR6" s="131"/>
      <c r="QBS6" s="131"/>
      <c r="QBT6" s="131"/>
      <c r="QBU6" s="131"/>
      <c r="QBV6" s="131"/>
      <c r="QBW6" s="131"/>
      <c r="QBX6" s="131"/>
      <c r="QBY6" s="131"/>
      <c r="QBZ6" s="131"/>
      <c r="QCA6" s="131"/>
      <c r="QCB6" s="131"/>
      <c r="QCC6" s="131"/>
      <c r="QCD6" s="131"/>
      <c r="QCE6" s="131"/>
      <c r="QCF6" s="131"/>
      <c r="QCG6" s="131"/>
      <c r="QCH6" s="131"/>
      <c r="QCI6" s="131"/>
      <c r="QCJ6" s="131"/>
      <c r="QCK6" s="131"/>
      <c r="QCL6" s="131"/>
      <c r="QCM6" s="131"/>
      <c r="QCN6" s="131"/>
      <c r="QCO6" s="131"/>
      <c r="QCP6" s="131"/>
      <c r="QCQ6" s="131"/>
      <c r="QCR6" s="131"/>
      <c r="QCS6" s="131"/>
      <c r="QCT6" s="131"/>
      <c r="QCU6" s="131"/>
      <c r="QCV6" s="131"/>
      <c r="QCW6" s="131"/>
      <c r="QCX6" s="131"/>
      <c r="QCY6" s="131"/>
      <c r="QCZ6" s="131"/>
      <c r="QDA6" s="131"/>
      <c r="QDB6" s="131"/>
      <c r="QDC6" s="131"/>
      <c r="QDD6" s="131"/>
      <c r="QDE6" s="131"/>
      <c r="QDF6" s="131"/>
      <c r="QDG6" s="131"/>
      <c r="QDH6" s="131"/>
      <c r="QDI6" s="131"/>
      <c r="QDJ6" s="131"/>
      <c r="QDK6" s="131"/>
      <c r="QDL6" s="131"/>
      <c r="QDM6" s="131"/>
      <c r="QDN6" s="131"/>
      <c r="QDO6" s="131"/>
      <c r="QDP6" s="131"/>
      <c r="QDQ6" s="131"/>
      <c r="QDR6" s="131"/>
      <c r="QDS6" s="131"/>
      <c r="QDT6" s="131"/>
      <c r="QDU6" s="131"/>
      <c r="QDV6" s="131"/>
      <c r="QDW6" s="131"/>
      <c r="QDX6" s="131"/>
      <c r="QDY6" s="131"/>
      <c r="QDZ6" s="131"/>
      <c r="QEA6" s="131"/>
      <c r="QEB6" s="131"/>
      <c r="QEC6" s="131"/>
      <c r="QED6" s="131"/>
      <c r="QEE6" s="131"/>
      <c r="QEF6" s="131"/>
      <c r="QEG6" s="131"/>
      <c r="QEH6" s="131"/>
      <c r="QEI6" s="131"/>
      <c r="QEJ6" s="131"/>
      <c r="QEK6" s="131"/>
      <c r="QEL6" s="131"/>
      <c r="QEM6" s="131"/>
      <c r="QEN6" s="131"/>
      <c r="QEO6" s="131"/>
      <c r="QEP6" s="131"/>
      <c r="QEQ6" s="131"/>
      <c r="QER6" s="131"/>
      <c r="QES6" s="131"/>
      <c r="QET6" s="131"/>
      <c r="QEU6" s="131"/>
      <c r="QEV6" s="131"/>
      <c r="QEW6" s="131"/>
      <c r="QEX6" s="131"/>
      <c r="QEY6" s="131"/>
      <c r="QEZ6" s="131"/>
      <c r="QFA6" s="131"/>
      <c r="QFB6" s="131"/>
      <c r="QFC6" s="131"/>
      <c r="QFD6" s="131"/>
      <c r="QFE6" s="131"/>
      <c r="QFF6" s="131"/>
      <c r="QFG6" s="131"/>
      <c r="QFH6" s="131"/>
      <c r="QFI6" s="131"/>
      <c r="QFJ6" s="131"/>
      <c r="QFK6" s="131"/>
      <c r="QFL6" s="131"/>
      <c r="QFM6" s="131"/>
      <c r="QFN6" s="131"/>
      <c r="QFO6" s="131"/>
      <c r="QFP6" s="131"/>
      <c r="QFQ6" s="131"/>
      <c r="QFR6" s="131"/>
      <c r="QFS6" s="131"/>
      <c r="QFT6" s="131"/>
      <c r="QFU6" s="131"/>
      <c r="QFV6" s="131"/>
      <c r="QFW6" s="131"/>
      <c r="QFX6" s="131"/>
      <c r="QFY6" s="131"/>
      <c r="QFZ6" s="131"/>
      <c r="QGA6" s="131"/>
      <c r="QGB6" s="131"/>
      <c r="QGC6" s="131"/>
      <c r="QGD6" s="131"/>
      <c r="QGE6" s="131"/>
      <c r="QGF6" s="131"/>
      <c r="QGG6" s="131"/>
      <c r="QGH6" s="131"/>
      <c r="QGI6" s="131"/>
      <c r="QGJ6" s="131"/>
      <c r="QGK6" s="131"/>
      <c r="QGL6" s="131"/>
      <c r="QGM6" s="131"/>
      <c r="QGN6" s="131"/>
      <c r="QGO6" s="131"/>
      <c r="QGP6" s="131"/>
      <c r="QGQ6" s="131"/>
      <c r="QGR6" s="131"/>
      <c r="QGS6" s="131"/>
      <c r="QGT6" s="131"/>
      <c r="QGU6" s="131"/>
      <c r="QGV6" s="131"/>
      <c r="QGW6" s="131"/>
      <c r="QGX6" s="131"/>
      <c r="QGY6" s="131"/>
      <c r="QGZ6" s="131"/>
      <c r="QHA6" s="131"/>
      <c r="QHB6" s="131"/>
      <c r="QHC6" s="131"/>
      <c r="QHD6" s="131"/>
      <c r="QHE6" s="131"/>
      <c r="QHF6" s="131"/>
      <c r="QHG6" s="131"/>
      <c r="QHH6" s="131"/>
      <c r="QHI6" s="131"/>
      <c r="QHJ6" s="131"/>
      <c r="QHK6" s="131"/>
      <c r="QHL6" s="131"/>
      <c r="QHM6" s="131"/>
      <c r="QHN6" s="131"/>
      <c r="QHO6" s="131"/>
      <c r="QHP6" s="131"/>
      <c r="QHQ6" s="131"/>
      <c r="QHR6" s="131"/>
      <c r="QHS6" s="131"/>
      <c r="QHT6" s="131"/>
      <c r="QHU6" s="131"/>
      <c r="QHV6" s="131"/>
      <c r="QHW6" s="131"/>
      <c r="QHX6" s="131"/>
      <c r="QHY6" s="131"/>
      <c r="QHZ6" s="131"/>
      <c r="QIA6" s="131"/>
      <c r="QIB6" s="131"/>
      <c r="QIC6" s="131"/>
      <c r="QID6" s="131"/>
      <c r="QIE6" s="131"/>
      <c r="QIF6" s="131"/>
      <c r="QIG6" s="131"/>
      <c r="QIH6" s="131"/>
      <c r="QII6" s="131"/>
      <c r="QIJ6" s="131"/>
      <c r="QIK6" s="131"/>
      <c r="QIL6" s="131"/>
      <c r="QIM6" s="131"/>
      <c r="QIN6" s="131"/>
      <c r="QIO6" s="131"/>
      <c r="QIP6" s="131"/>
      <c r="QIQ6" s="131"/>
      <c r="QIR6" s="131"/>
      <c r="QIS6" s="131"/>
      <c r="QIT6" s="131"/>
      <c r="QIU6" s="131"/>
      <c r="QIV6" s="131"/>
      <c r="QIW6" s="131"/>
      <c r="QIX6" s="131"/>
      <c r="QIY6" s="131"/>
      <c r="QIZ6" s="131"/>
      <c r="QJA6" s="131"/>
      <c r="QJB6" s="131"/>
      <c r="QJC6" s="131"/>
      <c r="QJD6" s="131"/>
      <c r="QJE6" s="131"/>
      <c r="QJF6" s="131"/>
      <c r="QJG6" s="131"/>
      <c r="QJH6" s="131"/>
      <c r="QJI6" s="131"/>
      <c r="QJJ6" s="131"/>
      <c r="QJK6" s="131"/>
      <c r="QJL6" s="131"/>
      <c r="QJM6" s="131"/>
      <c r="QJN6" s="131"/>
      <c r="QJO6" s="131"/>
      <c r="QJP6" s="131"/>
      <c r="QJQ6" s="131"/>
      <c r="QJR6" s="131"/>
      <c r="QJS6" s="131"/>
      <c r="QJT6" s="131"/>
      <c r="QJU6" s="131"/>
      <c r="QJV6" s="131"/>
      <c r="QJW6" s="131"/>
      <c r="QJX6" s="131"/>
      <c r="QJY6" s="131"/>
      <c r="QJZ6" s="131"/>
      <c r="QKA6" s="131"/>
      <c r="QKB6" s="131"/>
      <c r="QKC6" s="131"/>
      <c r="QKD6" s="131"/>
      <c r="QKE6" s="131"/>
      <c r="QKF6" s="131"/>
      <c r="QKG6" s="131"/>
      <c r="QKH6" s="131"/>
      <c r="QKI6" s="131"/>
      <c r="QKJ6" s="131"/>
      <c r="QKK6" s="131"/>
      <c r="QKL6" s="131"/>
      <c r="QKM6" s="131"/>
      <c r="QKN6" s="131"/>
      <c r="QKO6" s="131"/>
      <c r="QKP6" s="131"/>
      <c r="QKQ6" s="131"/>
      <c r="QKR6" s="131"/>
      <c r="QKS6" s="131"/>
      <c r="QKT6" s="131"/>
      <c r="QKU6" s="131"/>
      <c r="QKV6" s="131"/>
      <c r="QKW6" s="131"/>
      <c r="QKX6" s="131"/>
      <c r="QKY6" s="131"/>
      <c r="QKZ6" s="131"/>
      <c r="QLA6" s="131"/>
      <c r="QLB6" s="131"/>
      <c r="QLC6" s="131"/>
      <c r="QLD6" s="131"/>
      <c r="QLE6" s="131"/>
      <c r="QLF6" s="131"/>
      <c r="QLG6" s="131"/>
      <c r="QLH6" s="131"/>
      <c r="QLI6" s="131"/>
      <c r="QLJ6" s="131"/>
      <c r="QLK6" s="131"/>
      <c r="QLL6" s="131"/>
      <c r="QLM6" s="131"/>
      <c r="QLN6" s="131"/>
      <c r="QLO6" s="131"/>
      <c r="QLP6" s="131"/>
      <c r="QLQ6" s="131"/>
      <c r="QLR6" s="131"/>
      <c r="QLS6" s="131"/>
      <c r="QLT6" s="131"/>
      <c r="QLU6" s="131"/>
      <c r="QLV6" s="131"/>
      <c r="QLW6" s="131"/>
      <c r="QLX6" s="131"/>
      <c r="QLY6" s="131"/>
      <c r="QLZ6" s="131"/>
      <c r="QMA6" s="131"/>
      <c r="QMB6" s="131"/>
      <c r="QMC6" s="131"/>
      <c r="QMD6" s="131"/>
      <c r="QME6" s="131"/>
      <c r="QMF6" s="131"/>
      <c r="QMG6" s="131"/>
      <c r="QMH6" s="131"/>
      <c r="QMI6" s="131"/>
      <c r="QMJ6" s="131"/>
      <c r="QMK6" s="131"/>
      <c r="QML6" s="131"/>
      <c r="QMM6" s="131"/>
      <c r="QMN6" s="131"/>
      <c r="QMO6" s="131"/>
      <c r="QMP6" s="131"/>
      <c r="QMQ6" s="131"/>
      <c r="QMR6" s="131"/>
      <c r="QMS6" s="131"/>
      <c r="QMT6" s="131"/>
      <c r="QMU6" s="131"/>
      <c r="QMV6" s="131"/>
      <c r="QMW6" s="131"/>
      <c r="QMX6" s="131"/>
      <c r="QMY6" s="131"/>
      <c r="QMZ6" s="131"/>
      <c r="QNA6" s="131"/>
      <c r="QNB6" s="131"/>
      <c r="QNC6" s="131"/>
      <c r="QND6" s="131"/>
      <c r="QNE6" s="131"/>
      <c r="QNF6" s="131"/>
      <c r="QNG6" s="131"/>
      <c r="QNH6" s="131"/>
      <c r="QNI6" s="131"/>
      <c r="QNJ6" s="131"/>
      <c r="QNK6" s="131"/>
      <c r="QNL6" s="131"/>
      <c r="QNM6" s="131"/>
      <c r="QNN6" s="131"/>
      <c r="QNO6" s="131"/>
      <c r="QNP6" s="131"/>
      <c r="QNQ6" s="131"/>
      <c r="QNR6" s="131"/>
      <c r="QNS6" s="131"/>
      <c r="QNT6" s="131"/>
      <c r="QNU6" s="131"/>
      <c r="QNV6" s="131"/>
      <c r="QNW6" s="131"/>
      <c r="QNX6" s="131"/>
      <c r="QNY6" s="131"/>
      <c r="QNZ6" s="131"/>
      <c r="QOA6" s="131"/>
      <c r="QOB6" s="131"/>
      <c r="QOC6" s="131"/>
      <c r="QOD6" s="131"/>
      <c r="QOE6" s="131"/>
      <c r="QOF6" s="131"/>
      <c r="QOG6" s="131"/>
      <c r="QOH6" s="131"/>
      <c r="QOI6" s="131"/>
      <c r="QOJ6" s="131"/>
      <c r="QOK6" s="131"/>
      <c r="QOL6" s="131"/>
      <c r="QOM6" s="131"/>
      <c r="QON6" s="131"/>
      <c r="QOO6" s="131"/>
      <c r="QOP6" s="131"/>
      <c r="QOQ6" s="131"/>
      <c r="QOR6" s="131"/>
      <c r="QOS6" s="131"/>
      <c r="QOT6" s="131"/>
      <c r="QOU6" s="131"/>
      <c r="QOV6" s="131"/>
      <c r="QOW6" s="131"/>
      <c r="QOX6" s="131"/>
      <c r="QOY6" s="131"/>
      <c r="QOZ6" s="131"/>
      <c r="QPA6" s="131"/>
      <c r="QPB6" s="131"/>
      <c r="QPC6" s="131"/>
      <c r="QPD6" s="131"/>
      <c r="QPE6" s="131"/>
      <c r="QPF6" s="131"/>
      <c r="QPG6" s="131"/>
      <c r="QPH6" s="131"/>
      <c r="QPI6" s="131"/>
      <c r="QPJ6" s="131"/>
      <c r="QPK6" s="131"/>
      <c r="QPL6" s="131"/>
      <c r="QPM6" s="131"/>
      <c r="QPN6" s="131"/>
      <c r="QPO6" s="131"/>
      <c r="QPP6" s="131"/>
      <c r="QPQ6" s="131"/>
      <c r="QPR6" s="131"/>
      <c r="QPS6" s="131"/>
      <c r="QPT6" s="131"/>
      <c r="QPU6" s="131"/>
      <c r="QPV6" s="131"/>
      <c r="QPW6" s="131"/>
      <c r="QPX6" s="131"/>
      <c r="QPY6" s="131"/>
      <c r="QPZ6" s="131"/>
      <c r="QQA6" s="131"/>
      <c r="QQB6" s="131"/>
      <c r="QQC6" s="131"/>
      <c r="QQD6" s="131"/>
      <c r="QQE6" s="131"/>
      <c r="QQF6" s="131"/>
      <c r="QQG6" s="131"/>
      <c r="QQH6" s="131"/>
      <c r="QQI6" s="131"/>
      <c r="QQJ6" s="131"/>
      <c r="QQK6" s="131"/>
      <c r="QQL6" s="131"/>
      <c r="QQM6" s="131"/>
      <c r="QQN6" s="131"/>
      <c r="QQO6" s="131"/>
      <c r="QQP6" s="131"/>
      <c r="QQQ6" s="131"/>
      <c r="QQR6" s="131"/>
      <c r="QQS6" s="131"/>
      <c r="QQT6" s="131"/>
      <c r="QQU6" s="131"/>
      <c r="QQV6" s="131"/>
      <c r="QQW6" s="131"/>
      <c r="QQX6" s="131"/>
      <c r="QQY6" s="131"/>
      <c r="QQZ6" s="131"/>
      <c r="QRA6" s="131"/>
      <c r="QRB6" s="131"/>
      <c r="QRC6" s="131"/>
      <c r="QRD6" s="131"/>
      <c r="QRE6" s="131"/>
      <c r="QRF6" s="131"/>
      <c r="QRG6" s="131"/>
      <c r="QRH6" s="131"/>
      <c r="QRI6" s="131"/>
      <c r="QRJ6" s="131"/>
      <c r="QRK6" s="131"/>
      <c r="QRL6" s="131"/>
      <c r="QRM6" s="131"/>
      <c r="QRN6" s="131"/>
      <c r="QRO6" s="131"/>
      <c r="QRP6" s="131"/>
      <c r="QRQ6" s="131"/>
      <c r="QRR6" s="131"/>
      <c r="QRS6" s="131"/>
      <c r="QRT6" s="131"/>
      <c r="QRU6" s="131"/>
      <c r="QRV6" s="131"/>
      <c r="QRW6" s="131"/>
      <c r="QRX6" s="131"/>
      <c r="QRY6" s="131"/>
      <c r="QRZ6" s="131"/>
      <c r="QSA6" s="131"/>
      <c r="QSB6" s="131"/>
      <c r="QSC6" s="131"/>
      <c r="QSD6" s="131"/>
      <c r="QSE6" s="131"/>
      <c r="QSF6" s="131"/>
      <c r="QSG6" s="131"/>
      <c r="QSH6" s="131"/>
      <c r="QSI6" s="131"/>
      <c r="QSJ6" s="131"/>
      <c r="QSK6" s="131"/>
      <c r="QSL6" s="131"/>
      <c r="QSM6" s="131"/>
      <c r="QSN6" s="131"/>
      <c r="QSO6" s="131"/>
      <c r="QSP6" s="131"/>
      <c r="QSQ6" s="131"/>
      <c r="QSR6" s="131"/>
      <c r="QSS6" s="131"/>
      <c r="QST6" s="131"/>
      <c r="QSU6" s="131"/>
      <c r="QSV6" s="131"/>
      <c r="QSW6" s="131"/>
      <c r="QSX6" s="131"/>
      <c r="QSY6" s="131"/>
      <c r="QSZ6" s="131"/>
      <c r="QTA6" s="131"/>
      <c r="QTB6" s="131"/>
      <c r="QTC6" s="131"/>
      <c r="QTD6" s="131"/>
      <c r="QTE6" s="131"/>
      <c r="QTF6" s="131"/>
      <c r="QTG6" s="131"/>
      <c r="QTH6" s="131"/>
      <c r="QTI6" s="131"/>
      <c r="QTJ6" s="131"/>
      <c r="QTK6" s="131"/>
      <c r="QTL6" s="131"/>
      <c r="QTM6" s="131"/>
      <c r="QTN6" s="131"/>
      <c r="QTO6" s="131"/>
      <c r="QTP6" s="131"/>
      <c r="QTQ6" s="131"/>
      <c r="QTR6" s="131"/>
      <c r="QTS6" s="131"/>
      <c r="QTT6" s="131"/>
      <c r="QTU6" s="131"/>
      <c r="QTV6" s="131"/>
      <c r="QTW6" s="131"/>
      <c r="QTX6" s="131"/>
      <c r="QTY6" s="131"/>
      <c r="QTZ6" s="131"/>
      <c r="QUA6" s="131"/>
      <c r="QUB6" s="131"/>
      <c r="QUC6" s="131"/>
      <c r="QUD6" s="131"/>
      <c r="QUE6" s="131"/>
      <c r="QUF6" s="131"/>
      <c r="QUG6" s="131"/>
      <c r="QUH6" s="131"/>
      <c r="QUI6" s="131"/>
      <c r="QUJ6" s="131"/>
      <c r="QUK6" s="131"/>
      <c r="QUL6" s="131"/>
      <c r="QUM6" s="131"/>
      <c r="QUN6" s="131"/>
      <c r="QUO6" s="131"/>
      <c r="QUP6" s="131"/>
      <c r="QUQ6" s="131"/>
      <c r="QUR6" s="131"/>
      <c r="QUS6" s="131"/>
      <c r="QUT6" s="131"/>
      <c r="QUU6" s="131"/>
      <c r="QUV6" s="131"/>
      <c r="QUW6" s="131"/>
      <c r="QUX6" s="131"/>
      <c r="QUY6" s="131"/>
      <c r="QUZ6" s="131"/>
      <c r="QVA6" s="131"/>
      <c r="QVB6" s="131"/>
      <c r="QVC6" s="131"/>
      <c r="QVD6" s="131"/>
      <c r="QVE6" s="131"/>
      <c r="QVF6" s="131"/>
      <c r="QVG6" s="131"/>
      <c r="QVH6" s="131"/>
      <c r="QVI6" s="131"/>
      <c r="QVJ6" s="131"/>
      <c r="QVK6" s="131"/>
      <c r="QVL6" s="131"/>
      <c r="QVM6" s="131"/>
      <c r="QVN6" s="131"/>
      <c r="QVO6" s="131"/>
      <c r="QVP6" s="131"/>
      <c r="QVQ6" s="131"/>
      <c r="QVR6" s="131"/>
      <c r="QVS6" s="131"/>
      <c r="QVT6" s="131"/>
      <c r="QVU6" s="131"/>
      <c r="QVV6" s="131"/>
      <c r="QVW6" s="131"/>
      <c r="QVX6" s="131"/>
      <c r="QVY6" s="131"/>
      <c r="QVZ6" s="131"/>
      <c r="QWA6" s="131"/>
      <c r="QWB6" s="131"/>
      <c r="QWC6" s="131"/>
      <c r="QWD6" s="131"/>
      <c r="QWE6" s="131"/>
      <c r="QWF6" s="131"/>
      <c r="QWG6" s="131"/>
      <c r="QWH6" s="131"/>
      <c r="QWI6" s="131"/>
      <c r="QWJ6" s="131"/>
      <c r="QWK6" s="131"/>
      <c r="QWL6" s="131"/>
      <c r="QWM6" s="131"/>
      <c r="QWN6" s="131"/>
      <c r="QWO6" s="131"/>
      <c r="QWP6" s="131"/>
      <c r="QWQ6" s="131"/>
      <c r="QWR6" s="131"/>
      <c r="QWS6" s="131"/>
      <c r="QWT6" s="131"/>
      <c r="QWU6" s="131"/>
      <c r="QWV6" s="131"/>
      <c r="QWW6" s="131"/>
      <c r="QWX6" s="131"/>
      <c r="QWY6" s="131"/>
      <c r="QWZ6" s="131"/>
      <c r="QXA6" s="131"/>
      <c r="QXB6" s="131"/>
      <c r="QXC6" s="131"/>
      <c r="QXD6" s="131"/>
      <c r="QXE6" s="131"/>
      <c r="QXF6" s="131"/>
      <c r="QXG6" s="131"/>
      <c r="QXH6" s="131"/>
      <c r="QXI6" s="131"/>
      <c r="QXJ6" s="131"/>
      <c r="QXK6" s="131"/>
      <c r="QXL6" s="131"/>
      <c r="QXM6" s="131"/>
      <c r="QXN6" s="131"/>
      <c r="QXO6" s="131"/>
      <c r="QXP6" s="131"/>
      <c r="QXQ6" s="131"/>
      <c r="QXR6" s="131"/>
      <c r="QXS6" s="131"/>
      <c r="QXT6" s="131"/>
      <c r="QXU6" s="131"/>
      <c r="QXV6" s="131"/>
      <c r="QXW6" s="131"/>
      <c r="QXX6" s="131"/>
      <c r="QXY6" s="131"/>
      <c r="QXZ6" s="131"/>
      <c r="QYA6" s="131"/>
      <c r="QYB6" s="131"/>
      <c r="QYC6" s="131"/>
      <c r="QYD6" s="131"/>
      <c r="QYE6" s="131"/>
      <c r="QYF6" s="131"/>
      <c r="QYG6" s="131"/>
      <c r="QYH6" s="131"/>
      <c r="QYI6" s="131"/>
      <c r="QYJ6" s="131"/>
      <c r="QYK6" s="131"/>
      <c r="QYL6" s="131"/>
      <c r="QYM6" s="131"/>
      <c r="QYN6" s="131"/>
      <c r="QYO6" s="131"/>
      <c r="QYP6" s="131"/>
      <c r="QYQ6" s="131"/>
      <c r="QYR6" s="131"/>
      <c r="QYS6" s="131"/>
      <c r="QYT6" s="131"/>
      <c r="QYU6" s="131"/>
      <c r="QYV6" s="131"/>
      <c r="QYW6" s="131"/>
      <c r="QYX6" s="131"/>
      <c r="QYY6" s="131"/>
      <c r="QYZ6" s="131"/>
      <c r="QZA6" s="131"/>
      <c r="QZB6" s="131"/>
      <c r="QZC6" s="131"/>
      <c r="QZD6" s="131"/>
      <c r="QZE6" s="131"/>
      <c r="QZF6" s="131"/>
      <c r="QZG6" s="131"/>
      <c r="QZH6" s="131"/>
      <c r="QZI6" s="131"/>
      <c r="QZJ6" s="131"/>
      <c r="QZK6" s="131"/>
      <c r="QZL6" s="131"/>
      <c r="QZM6" s="131"/>
      <c r="QZN6" s="131"/>
      <c r="QZO6" s="131"/>
      <c r="QZP6" s="131"/>
      <c r="QZQ6" s="131"/>
      <c r="QZR6" s="131"/>
      <c r="QZS6" s="131"/>
      <c r="QZT6" s="131"/>
      <c r="QZU6" s="131"/>
      <c r="QZV6" s="131"/>
      <c r="QZW6" s="131"/>
      <c r="QZX6" s="131"/>
      <c r="QZY6" s="131"/>
      <c r="QZZ6" s="131"/>
      <c r="RAA6" s="131"/>
      <c r="RAB6" s="131"/>
      <c r="RAC6" s="131"/>
      <c r="RAD6" s="131"/>
      <c r="RAE6" s="131"/>
      <c r="RAF6" s="131"/>
      <c r="RAG6" s="131"/>
      <c r="RAH6" s="131"/>
      <c r="RAI6" s="131"/>
      <c r="RAJ6" s="131"/>
      <c r="RAK6" s="131"/>
      <c r="RAL6" s="131"/>
      <c r="RAM6" s="131"/>
      <c r="RAN6" s="131"/>
      <c r="RAO6" s="131"/>
      <c r="RAP6" s="131"/>
      <c r="RAQ6" s="131"/>
      <c r="RAR6" s="131"/>
      <c r="RAS6" s="131"/>
      <c r="RAT6" s="131"/>
      <c r="RAU6" s="131"/>
      <c r="RAV6" s="131"/>
      <c r="RAW6" s="131"/>
      <c r="RAX6" s="131"/>
      <c r="RAY6" s="131"/>
      <c r="RAZ6" s="131"/>
      <c r="RBA6" s="131"/>
      <c r="RBB6" s="131"/>
      <c r="RBC6" s="131"/>
      <c r="RBD6" s="131"/>
      <c r="RBE6" s="131"/>
      <c r="RBF6" s="131"/>
      <c r="RBG6" s="131"/>
      <c r="RBH6" s="131"/>
      <c r="RBI6" s="131"/>
      <c r="RBJ6" s="131"/>
      <c r="RBK6" s="131"/>
      <c r="RBL6" s="131"/>
      <c r="RBM6" s="131"/>
      <c r="RBN6" s="131"/>
      <c r="RBO6" s="131"/>
      <c r="RBP6" s="131"/>
      <c r="RBQ6" s="131"/>
      <c r="RBR6" s="131"/>
      <c r="RBS6" s="131"/>
      <c r="RBT6" s="131"/>
      <c r="RBU6" s="131"/>
      <c r="RBV6" s="131"/>
      <c r="RBW6" s="131"/>
      <c r="RBX6" s="131"/>
      <c r="RBY6" s="131"/>
      <c r="RBZ6" s="131"/>
      <c r="RCA6" s="131"/>
      <c r="RCB6" s="131"/>
      <c r="RCC6" s="131"/>
      <c r="RCD6" s="131"/>
      <c r="RCE6" s="131"/>
      <c r="RCF6" s="131"/>
      <c r="RCG6" s="131"/>
      <c r="RCH6" s="131"/>
      <c r="RCI6" s="131"/>
      <c r="RCJ6" s="131"/>
      <c r="RCK6" s="131"/>
      <c r="RCL6" s="131"/>
      <c r="RCM6" s="131"/>
      <c r="RCN6" s="131"/>
      <c r="RCO6" s="131"/>
      <c r="RCP6" s="131"/>
      <c r="RCQ6" s="131"/>
      <c r="RCR6" s="131"/>
      <c r="RCS6" s="131"/>
      <c r="RCT6" s="131"/>
      <c r="RCU6" s="131"/>
      <c r="RCV6" s="131"/>
      <c r="RCW6" s="131"/>
      <c r="RCX6" s="131"/>
      <c r="RCY6" s="131"/>
      <c r="RCZ6" s="131"/>
      <c r="RDA6" s="131"/>
      <c r="RDB6" s="131"/>
      <c r="RDC6" s="131"/>
      <c r="RDD6" s="131"/>
      <c r="RDE6" s="131"/>
      <c r="RDF6" s="131"/>
      <c r="RDG6" s="131"/>
      <c r="RDH6" s="131"/>
      <c r="RDI6" s="131"/>
      <c r="RDJ6" s="131"/>
      <c r="RDK6" s="131"/>
      <c r="RDL6" s="131"/>
      <c r="RDM6" s="131"/>
      <c r="RDN6" s="131"/>
      <c r="RDO6" s="131"/>
      <c r="RDP6" s="131"/>
      <c r="RDQ6" s="131"/>
      <c r="RDR6" s="131"/>
      <c r="RDS6" s="131"/>
      <c r="RDT6" s="131"/>
      <c r="RDU6" s="131"/>
      <c r="RDV6" s="131"/>
      <c r="RDW6" s="131"/>
      <c r="RDX6" s="131"/>
      <c r="RDY6" s="131"/>
      <c r="RDZ6" s="131"/>
      <c r="REA6" s="131"/>
      <c r="REB6" s="131"/>
      <c r="REC6" s="131"/>
      <c r="RED6" s="131"/>
      <c r="REE6" s="131"/>
      <c r="REF6" s="131"/>
      <c r="REG6" s="131"/>
      <c r="REH6" s="131"/>
      <c r="REI6" s="131"/>
      <c r="REJ6" s="131"/>
      <c r="REK6" s="131"/>
      <c r="REL6" s="131"/>
      <c r="REM6" s="131"/>
      <c r="REN6" s="131"/>
      <c r="REO6" s="131"/>
      <c r="REP6" s="131"/>
      <c r="REQ6" s="131"/>
      <c r="RER6" s="131"/>
      <c r="RES6" s="131"/>
      <c r="RET6" s="131"/>
      <c r="REU6" s="131"/>
      <c r="REV6" s="131"/>
      <c r="REW6" s="131"/>
      <c r="REX6" s="131"/>
      <c r="REY6" s="131"/>
      <c r="REZ6" s="131"/>
      <c r="RFA6" s="131"/>
      <c r="RFB6" s="131"/>
      <c r="RFC6" s="131"/>
      <c r="RFD6" s="131"/>
      <c r="RFE6" s="131"/>
      <c r="RFF6" s="131"/>
      <c r="RFG6" s="131"/>
      <c r="RFH6" s="131"/>
      <c r="RFI6" s="131"/>
      <c r="RFJ6" s="131"/>
      <c r="RFK6" s="131"/>
      <c r="RFL6" s="131"/>
      <c r="RFM6" s="131"/>
      <c r="RFN6" s="131"/>
      <c r="RFO6" s="131"/>
      <c r="RFP6" s="131"/>
      <c r="RFQ6" s="131"/>
      <c r="RFR6" s="131"/>
      <c r="RFS6" s="131"/>
      <c r="RFT6" s="131"/>
      <c r="RFU6" s="131"/>
      <c r="RFV6" s="131"/>
      <c r="RFW6" s="131"/>
      <c r="RFX6" s="131"/>
      <c r="RFY6" s="131"/>
      <c r="RFZ6" s="131"/>
      <c r="RGA6" s="131"/>
      <c r="RGB6" s="131"/>
      <c r="RGC6" s="131"/>
      <c r="RGD6" s="131"/>
      <c r="RGE6" s="131"/>
      <c r="RGF6" s="131"/>
      <c r="RGG6" s="131"/>
      <c r="RGH6" s="131"/>
      <c r="RGI6" s="131"/>
      <c r="RGJ6" s="131"/>
      <c r="RGK6" s="131"/>
      <c r="RGL6" s="131"/>
      <c r="RGM6" s="131"/>
      <c r="RGN6" s="131"/>
      <c r="RGO6" s="131"/>
      <c r="RGP6" s="131"/>
      <c r="RGQ6" s="131"/>
      <c r="RGR6" s="131"/>
      <c r="RGS6" s="131"/>
      <c r="RGT6" s="131"/>
      <c r="RGU6" s="131"/>
      <c r="RGV6" s="131"/>
      <c r="RGW6" s="131"/>
      <c r="RGX6" s="131"/>
      <c r="RGY6" s="131"/>
      <c r="RGZ6" s="131"/>
      <c r="RHA6" s="131"/>
      <c r="RHB6" s="131"/>
      <c r="RHC6" s="131"/>
      <c r="RHD6" s="131"/>
      <c r="RHE6" s="131"/>
      <c r="RHF6" s="131"/>
      <c r="RHG6" s="131"/>
      <c r="RHH6" s="131"/>
      <c r="RHI6" s="131"/>
      <c r="RHJ6" s="131"/>
      <c r="RHK6" s="131"/>
      <c r="RHL6" s="131"/>
      <c r="RHM6" s="131"/>
      <c r="RHN6" s="131"/>
      <c r="RHO6" s="131"/>
      <c r="RHP6" s="131"/>
      <c r="RHQ6" s="131"/>
      <c r="RHR6" s="131"/>
      <c r="RHS6" s="131"/>
      <c r="RHT6" s="131"/>
      <c r="RHU6" s="131"/>
      <c r="RHV6" s="131"/>
      <c r="RHW6" s="131"/>
      <c r="RHX6" s="131"/>
      <c r="RHY6" s="131"/>
      <c r="RHZ6" s="131"/>
      <c r="RIA6" s="131"/>
      <c r="RIB6" s="131"/>
      <c r="RIC6" s="131"/>
      <c r="RID6" s="131"/>
      <c r="RIE6" s="131"/>
      <c r="RIF6" s="131"/>
      <c r="RIG6" s="131"/>
      <c r="RIH6" s="131"/>
      <c r="RII6" s="131"/>
      <c r="RIJ6" s="131"/>
      <c r="RIK6" s="131"/>
      <c r="RIL6" s="131"/>
      <c r="RIM6" s="131"/>
      <c r="RIN6" s="131"/>
      <c r="RIO6" s="131"/>
      <c r="RIP6" s="131"/>
      <c r="RIQ6" s="131"/>
      <c r="RIR6" s="131"/>
      <c r="RIS6" s="131"/>
      <c r="RIT6" s="131"/>
      <c r="RIU6" s="131"/>
      <c r="RIV6" s="131"/>
      <c r="RIW6" s="131"/>
      <c r="RIX6" s="131"/>
      <c r="RIY6" s="131"/>
      <c r="RIZ6" s="131"/>
      <c r="RJA6" s="131"/>
      <c r="RJB6" s="131"/>
      <c r="RJC6" s="131"/>
      <c r="RJD6" s="131"/>
      <c r="RJE6" s="131"/>
      <c r="RJF6" s="131"/>
      <c r="RJG6" s="131"/>
      <c r="RJH6" s="131"/>
      <c r="RJI6" s="131"/>
      <c r="RJJ6" s="131"/>
      <c r="RJK6" s="131"/>
      <c r="RJL6" s="131"/>
      <c r="RJM6" s="131"/>
      <c r="RJN6" s="131"/>
      <c r="RJO6" s="131"/>
      <c r="RJP6" s="131"/>
      <c r="RJQ6" s="131"/>
      <c r="RJR6" s="131"/>
      <c r="RJS6" s="131"/>
      <c r="RJT6" s="131"/>
      <c r="RJU6" s="131"/>
      <c r="RJV6" s="131"/>
      <c r="RJW6" s="131"/>
      <c r="RJX6" s="131"/>
      <c r="RJY6" s="131"/>
      <c r="RJZ6" s="131"/>
      <c r="RKA6" s="131"/>
      <c r="RKB6" s="131"/>
      <c r="RKC6" s="131"/>
      <c r="RKD6" s="131"/>
      <c r="RKE6" s="131"/>
      <c r="RKF6" s="131"/>
      <c r="RKG6" s="131"/>
      <c r="RKH6" s="131"/>
      <c r="RKI6" s="131"/>
      <c r="RKJ6" s="131"/>
      <c r="RKK6" s="131"/>
      <c r="RKL6" s="131"/>
      <c r="RKM6" s="131"/>
      <c r="RKN6" s="131"/>
      <c r="RKO6" s="131"/>
      <c r="RKP6" s="131"/>
      <c r="RKQ6" s="131"/>
      <c r="RKR6" s="131"/>
      <c r="RKS6" s="131"/>
      <c r="RKT6" s="131"/>
      <c r="RKU6" s="131"/>
      <c r="RKV6" s="131"/>
      <c r="RKW6" s="131"/>
      <c r="RKX6" s="131"/>
      <c r="RKY6" s="131"/>
      <c r="RKZ6" s="131"/>
      <c r="RLA6" s="131"/>
      <c r="RLB6" s="131"/>
      <c r="RLC6" s="131"/>
      <c r="RLD6" s="131"/>
      <c r="RLE6" s="131"/>
      <c r="RLF6" s="131"/>
      <c r="RLG6" s="131"/>
      <c r="RLH6" s="131"/>
      <c r="RLI6" s="131"/>
      <c r="RLJ6" s="131"/>
      <c r="RLK6" s="131"/>
      <c r="RLL6" s="131"/>
      <c r="RLM6" s="131"/>
      <c r="RLN6" s="131"/>
      <c r="RLO6" s="131"/>
      <c r="RLP6" s="131"/>
      <c r="RLQ6" s="131"/>
      <c r="RLR6" s="131"/>
      <c r="RLS6" s="131"/>
      <c r="RLT6" s="131"/>
      <c r="RLU6" s="131"/>
      <c r="RLV6" s="131"/>
      <c r="RLW6" s="131"/>
      <c r="RLX6" s="131"/>
      <c r="RLY6" s="131"/>
      <c r="RLZ6" s="131"/>
      <c r="RMA6" s="131"/>
      <c r="RMB6" s="131"/>
      <c r="RMC6" s="131"/>
      <c r="RMD6" s="131"/>
      <c r="RME6" s="131"/>
      <c r="RMF6" s="131"/>
      <c r="RMG6" s="131"/>
      <c r="RMH6" s="131"/>
      <c r="RMI6" s="131"/>
      <c r="RMJ6" s="131"/>
      <c r="RMK6" s="131"/>
      <c r="RML6" s="131"/>
      <c r="RMM6" s="131"/>
      <c r="RMN6" s="131"/>
      <c r="RMO6" s="131"/>
      <c r="RMP6" s="131"/>
      <c r="RMQ6" s="131"/>
      <c r="RMR6" s="131"/>
      <c r="RMS6" s="131"/>
      <c r="RMT6" s="131"/>
      <c r="RMU6" s="131"/>
      <c r="RMV6" s="131"/>
      <c r="RMW6" s="131"/>
      <c r="RMX6" s="131"/>
      <c r="RMY6" s="131"/>
      <c r="RMZ6" s="131"/>
      <c r="RNA6" s="131"/>
      <c r="RNB6" s="131"/>
      <c r="RNC6" s="131"/>
      <c r="RND6" s="131"/>
      <c r="RNE6" s="131"/>
      <c r="RNF6" s="131"/>
      <c r="RNG6" s="131"/>
      <c r="RNH6" s="131"/>
      <c r="RNI6" s="131"/>
      <c r="RNJ6" s="131"/>
      <c r="RNK6" s="131"/>
      <c r="RNL6" s="131"/>
      <c r="RNM6" s="131"/>
      <c r="RNN6" s="131"/>
      <c r="RNO6" s="131"/>
      <c r="RNP6" s="131"/>
      <c r="RNQ6" s="131"/>
      <c r="RNR6" s="131"/>
      <c r="RNS6" s="131"/>
      <c r="RNT6" s="131"/>
      <c r="RNU6" s="131"/>
      <c r="RNV6" s="131"/>
      <c r="RNW6" s="131"/>
      <c r="RNX6" s="131"/>
      <c r="RNY6" s="131"/>
      <c r="RNZ6" s="131"/>
      <c r="ROA6" s="131"/>
      <c r="ROB6" s="131"/>
      <c r="ROC6" s="131"/>
      <c r="ROD6" s="131"/>
      <c r="ROE6" s="131"/>
      <c r="ROF6" s="131"/>
      <c r="ROG6" s="131"/>
      <c r="ROH6" s="131"/>
      <c r="ROI6" s="131"/>
      <c r="ROJ6" s="131"/>
      <c r="ROK6" s="131"/>
      <c r="ROL6" s="131"/>
      <c r="ROM6" s="131"/>
      <c r="RON6" s="131"/>
      <c r="ROO6" s="131"/>
      <c r="ROP6" s="131"/>
      <c r="ROQ6" s="131"/>
      <c r="ROR6" s="131"/>
      <c r="ROS6" s="131"/>
      <c r="ROT6" s="131"/>
      <c r="ROU6" s="131"/>
      <c r="ROV6" s="131"/>
      <c r="ROW6" s="131"/>
      <c r="ROX6" s="131"/>
      <c r="ROY6" s="131"/>
      <c r="ROZ6" s="131"/>
      <c r="RPA6" s="131"/>
      <c r="RPB6" s="131"/>
      <c r="RPC6" s="131"/>
      <c r="RPD6" s="131"/>
      <c r="RPE6" s="131"/>
      <c r="RPF6" s="131"/>
      <c r="RPG6" s="131"/>
      <c r="RPH6" s="131"/>
      <c r="RPI6" s="131"/>
      <c r="RPJ6" s="131"/>
      <c r="RPK6" s="131"/>
      <c r="RPL6" s="131"/>
      <c r="RPM6" s="131"/>
      <c r="RPN6" s="131"/>
      <c r="RPO6" s="131"/>
      <c r="RPP6" s="131"/>
      <c r="RPQ6" s="131"/>
      <c r="RPR6" s="131"/>
      <c r="RPS6" s="131"/>
      <c r="RPT6" s="131"/>
      <c r="RPU6" s="131"/>
      <c r="RPV6" s="131"/>
      <c r="RPW6" s="131"/>
      <c r="RPX6" s="131"/>
      <c r="RPY6" s="131"/>
      <c r="RPZ6" s="131"/>
      <c r="RQA6" s="131"/>
      <c r="RQB6" s="131"/>
      <c r="RQC6" s="131"/>
      <c r="RQD6" s="131"/>
      <c r="RQE6" s="131"/>
      <c r="RQF6" s="131"/>
      <c r="RQG6" s="131"/>
      <c r="RQH6" s="131"/>
      <c r="RQI6" s="131"/>
      <c r="RQJ6" s="131"/>
      <c r="RQK6" s="131"/>
      <c r="RQL6" s="131"/>
      <c r="RQM6" s="131"/>
      <c r="RQN6" s="131"/>
      <c r="RQO6" s="131"/>
      <c r="RQP6" s="131"/>
      <c r="RQQ6" s="131"/>
      <c r="RQR6" s="131"/>
      <c r="RQS6" s="131"/>
      <c r="RQT6" s="131"/>
      <c r="RQU6" s="131"/>
      <c r="RQV6" s="131"/>
      <c r="RQW6" s="131"/>
      <c r="RQX6" s="131"/>
      <c r="RQY6" s="131"/>
      <c r="RQZ6" s="131"/>
      <c r="RRA6" s="131"/>
      <c r="RRB6" s="131"/>
      <c r="RRC6" s="131"/>
      <c r="RRD6" s="131"/>
      <c r="RRE6" s="131"/>
      <c r="RRF6" s="131"/>
      <c r="RRG6" s="131"/>
      <c r="RRH6" s="131"/>
      <c r="RRI6" s="131"/>
      <c r="RRJ6" s="131"/>
      <c r="RRK6" s="131"/>
      <c r="RRL6" s="131"/>
      <c r="RRM6" s="131"/>
      <c r="RRN6" s="131"/>
      <c r="RRO6" s="131"/>
      <c r="RRP6" s="131"/>
      <c r="RRQ6" s="131"/>
      <c r="RRR6" s="131"/>
      <c r="RRS6" s="131"/>
      <c r="RRT6" s="131"/>
      <c r="RRU6" s="131"/>
      <c r="RRV6" s="131"/>
      <c r="RRW6" s="131"/>
      <c r="RRX6" s="131"/>
      <c r="RRY6" s="131"/>
      <c r="RRZ6" s="131"/>
      <c r="RSA6" s="131"/>
      <c r="RSB6" s="131"/>
      <c r="RSC6" s="131"/>
      <c r="RSD6" s="131"/>
      <c r="RSE6" s="131"/>
      <c r="RSF6" s="131"/>
      <c r="RSG6" s="131"/>
      <c r="RSH6" s="131"/>
      <c r="RSI6" s="131"/>
      <c r="RSJ6" s="131"/>
      <c r="RSK6" s="131"/>
      <c r="RSL6" s="131"/>
      <c r="RSM6" s="131"/>
      <c r="RSN6" s="131"/>
      <c r="RSO6" s="131"/>
      <c r="RSP6" s="131"/>
      <c r="RSQ6" s="131"/>
      <c r="RSR6" s="131"/>
      <c r="RSS6" s="131"/>
      <c r="RST6" s="131"/>
      <c r="RSU6" s="131"/>
      <c r="RSV6" s="131"/>
      <c r="RSW6" s="131"/>
      <c r="RSX6" s="131"/>
      <c r="RSY6" s="131"/>
      <c r="RSZ6" s="131"/>
      <c r="RTA6" s="131"/>
      <c r="RTB6" s="131"/>
      <c r="RTC6" s="131"/>
      <c r="RTD6" s="131"/>
      <c r="RTE6" s="131"/>
      <c r="RTF6" s="131"/>
      <c r="RTG6" s="131"/>
      <c r="RTH6" s="131"/>
      <c r="RTI6" s="131"/>
      <c r="RTJ6" s="131"/>
      <c r="RTK6" s="131"/>
      <c r="RTL6" s="131"/>
      <c r="RTM6" s="131"/>
      <c r="RTN6" s="131"/>
      <c r="RTO6" s="131"/>
      <c r="RTP6" s="131"/>
      <c r="RTQ6" s="131"/>
      <c r="RTR6" s="131"/>
      <c r="RTS6" s="131"/>
      <c r="RTT6" s="131"/>
      <c r="RTU6" s="131"/>
      <c r="RTV6" s="131"/>
      <c r="RTW6" s="131"/>
      <c r="RTX6" s="131"/>
      <c r="RTY6" s="131"/>
      <c r="RTZ6" s="131"/>
      <c r="RUA6" s="131"/>
      <c r="RUB6" s="131"/>
      <c r="RUC6" s="131"/>
      <c r="RUD6" s="131"/>
      <c r="RUE6" s="131"/>
      <c r="RUF6" s="131"/>
      <c r="RUG6" s="131"/>
      <c r="RUH6" s="131"/>
      <c r="RUI6" s="131"/>
      <c r="RUJ6" s="131"/>
      <c r="RUK6" s="131"/>
      <c r="RUL6" s="131"/>
      <c r="RUM6" s="131"/>
      <c r="RUN6" s="131"/>
      <c r="RUO6" s="131"/>
      <c r="RUP6" s="131"/>
      <c r="RUQ6" s="131"/>
      <c r="RUR6" s="131"/>
      <c r="RUS6" s="131"/>
      <c r="RUT6" s="131"/>
      <c r="RUU6" s="131"/>
      <c r="RUV6" s="131"/>
      <c r="RUW6" s="131"/>
      <c r="RUX6" s="131"/>
      <c r="RUY6" s="131"/>
      <c r="RUZ6" s="131"/>
      <c r="RVA6" s="131"/>
      <c r="RVB6" s="131"/>
      <c r="RVC6" s="131"/>
      <c r="RVD6" s="131"/>
      <c r="RVE6" s="131"/>
      <c r="RVF6" s="131"/>
      <c r="RVG6" s="131"/>
      <c r="RVH6" s="131"/>
      <c r="RVI6" s="131"/>
      <c r="RVJ6" s="131"/>
      <c r="RVK6" s="131"/>
      <c r="RVL6" s="131"/>
      <c r="RVM6" s="131"/>
      <c r="RVN6" s="131"/>
      <c r="RVO6" s="131"/>
      <c r="RVP6" s="131"/>
      <c r="RVQ6" s="131"/>
      <c r="RVR6" s="131"/>
      <c r="RVS6" s="131"/>
      <c r="RVT6" s="131"/>
      <c r="RVU6" s="131"/>
      <c r="RVV6" s="131"/>
      <c r="RVW6" s="131"/>
      <c r="RVX6" s="131"/>
      <c r="RVY6" s="131"/>
      <c r="RVZ6" s="131"/>
      <c r="RWA6" s="131"/>
      <c r="RWB6" s="131"/>
      <c r="RWC6" s="131"/>
      <c r="RWD6" s="131"/>
      <c r="RWE6" s="131"/>
      <c r="RWF6" s="131"/>
      <c r="RWG6" s="131"/>
      <c r="RWH6" s="131"/>
      <c r="RWI6" s="131"/>
      <c r="RWJ6" s="131"/>
      <c r="RWK6" s="131"/>
      <c r="RWL6" s="131"/>
      <c r="RWM6" s="131"/>
      <c r="RWN6" s="131"/>
      <c r="RWO6" s="131"/>
      <c r="RWP6" s="131"/>
      <c r="RWQ6" s="131"/>
      <c r="RWR6" s="131"/>
      <c r="RWS6" s="131"/>
      <c r="RWT6" s="131"/>
      <c r="RWU6" s="131"/>
      <c r="RWV6" s="131"/>
      <c r="RWW6" s="131"/>
      <c r="RWX6" s="131"/>
      <c r="RWY6" s="131"/>
      <c r="RWZ6" s="131"/>
      <c r="RXA6" s="131"/>
      <c r="RXB6" s="131"/>
      <c r="RXC6" s="131"/>
      <c r="RXD6" s="131"/>
      <c r="RXE6" s="131"/>
      <c r="RXF6" s="131"/>
      <c r="RXG6" s="131"/>
      <c r="RXH6" s="131"/>
      <c r="RXI6" s="131"/>
      <c r="RXJ6" s="131"/>
      <c r="RXK6" s="131"/>
      <c r="RXL6" s="131"/>
      <c r="RXM6" s="131"/>
      <c r="RXN6" s="131"/>
      <c r="RXO6" s="131"/>
      <c r="RXP6" s="131"/>
      <c r="RXQ6" s="131"/>
      <c r="RXR6" s="131"/>
      <c r="RXS6" s="131"/>
      <c r="RXT6" s="131"/>
      <c r="RXU6" s="131"/>
      <c r="RXV6" s="131"/>
      <c r="RXW6" s="131"/>
      <c r="RXX6" s="131"/>
      <c r="RXY6" s="131"/>
      <c r="RXZ6" s="131"/>
      <c r="RYA6" s="131"/>
      <c r="RYB6" s="131"/>
      <c r="RYC6" s="131"/>
      <c r="RYD6" s="131"/>
      <c r="RYE6" s="131"/>
      <c r="RYF6" s="131"/>
      <c r="RYG6" s="131"/>
      <c r="RYH6" s="131"/>
      <c r="RYI6" s="131"/>
      <c r="RYJ6" s="131"/>
      <c r="RYK6" s="131"/>
      <c r="RYL6" s="131"/>
      <c r="RYM6" s="131"/>
      <c r="RYN6" s="131"/>
      <c r="RYO6" s="131"/>
      <c r="RYP6" s="131"/>
      <c r="RYQ6" s="131"/>
      <c r="RYR6" s="131"/>
      <c r="RYS6" s="131"/>
      <c r="RYT6" s="131"/>
      <c r="RYU6" s="131"/>
      <c r="RYV6" s="131"/>
      <c r="RYW6" s="131"/>
      <c r="RYX6" s="131"/>
      <c r="RYY6" s="131"/>
      <c r="RYZ6" s="131"/>
      <c r="RZA6" s="131"/>
      <c r="RZB6" s="131"/>
      <c r="RZC6" s="131"/>
      <c r="RZD6" s="131"/>
      <c r="RZE6" s="131"/>
      <c r="RZF6" s="131"/>
      <c r="RZG6" s="131"/>
      <c r="RZH6" s="131"/>
      <c r="RZI6" s="131"/>
      <c r="RZJ6" s="131"/>
      <c r="RZK6" s="131"/>
      <c r="RZL6" s="131"/>
      <c r="RZM6" s="131"/>
      <c r="RZN6" s="131"/>
      <c r="RZO6" s="131"/>
      <c r="RZP6" s="131"/>
      <c r="RZQ6" s="131"/>
      <c r="RZR6" s="131"/>
      <c r="RZS6" s="131"/>
      <c r="RZT6" s="131"/>
      <c r="RZU6" s="131"/>
      <c r="RZV6" s="131"/>
      <c r="RZW6" s="131"/>
      <c r="RZX6" s="131"/>
      <c r="RZY6" s="131"/>
      <c r="RZZ6" s="131"/>
      <c r="SAA6" s="131"/>
      <c r="SAB6" s="131"/>
      <c r="SAC6" s="131"/>
      <c r="SAD6" s="131"/>
      <c r="SAE6" s="131"/>
      <c r="SAF6" s="131"/>
      <c r="SAG6" s="131"/>
      <c r="SAH6" s="131"/>
      <c r="SAI6" s="131"/>
      <c r="SAJ6" s="131"/>
      <c r="SAK6" s="131"/>
      <c r="SAL6" s="131"/>
      <c r="SAM6" s="131"/>
      <c r="SAN6" s="131"/>
      <c r="SAO6" s="131"/>
      <c r="SAP6" s="131"/>
      <c r="SAQ6" s="131"/>
      <c r="SAR6" s="131"/>
      <c r="SAS6" s="131"/>
      <c r="SAT6" s="131"/>
      <c r="SAU6" s="131"/>
      <c r="SAV6" s="131"/>
      <c r="SAW6" s="131"/>
      <c r="SAX6" s="131"/>
      <c r="SAY6" s="131"/>
      <c r="SAZ6" s="131"/>
      <c r="SBA6" s="131"/>
      <c r="SBB6" s="131"/>
      <c r="SBC6" s="131"/>
      <c r="SBD6" s="131"/>
      <c r="SBE6" s="131"/>
      <c r="SBF6" s="131"/>
      <c r="SBG6" s="131"/>
      <c r="SBH6" s="131"/>
      <c r="SBI6" s="131"/>
      <c r="SBJ6" s="131"/>
      <c r="SBK6" s="131"/>
      <c r="SBL6" s="131"/>
      <c r="SBM6" s="131"/>
      <c r="SBN6" s="131"/>
      <c r="SBO6" s="131"/>
      <c r="SBP6" s="131"/>
      <c r="SBQ6" s="131"/>
      <c r="SBR6" s="131"/>
      <c r="SBS6" s="131"/>
      <c r="SBT6" s="131"/>
      <c r="SBU6" s="131"/>
      <c r="SBV6" s="131"/>
      <c r="SBW6" s="131"/>
      <c r="SBX6" s="131"/>
      <c r="SBY6" s="131"/>
      <c r="SBZ6" s="131"/>
      <c r="SCA6" s="131"/>
      <c r="SCB6" s="131"/>
      <c r="SCC6" s="131"/>
      <c r="SCD6" s="131"/>
      <c r="SCE6" s="131"/>
      <c r="SCF6" s="131"/>
      <c r="SCG6" s="131"/>
      <c r="SCH6" s="131"/>
      <c r="SCI6" s="131"/>
      <c r="SCJ6" s="131"/>
      <c r="SCK6" s="131"/>
      <c r="SCL6" s="131"/>
      <c r="SCM6" s="131"/>
      <c r="SCN6" s="131"/>
      <c r="SCO6" s="131"/>
      <c r="SCP6" s="131"/>
      <c r="SCQ6" s="131"/>
      <c r="SCR6" s="131"/>
      <c r="SCS6" s="131"/>
      <c r="SCT6" s="131"/>
      <c r="SCU6" s="131"/>
      <c r="SCV6" s="131"/>
      <c r="SCW6" s="131"/>
      <c r="SCX6" s="131"/>
      <c r="SCY6" s="131"/>
      <c r="SCZ6" s="131"/>
      <c r="SDA6" s="131"/>
      <c r="SDB6" s="131"/>
      <c r="SDC6" s="131"/>
      <c r="SDD6" s="131"/>
      <c r="SDE6" s="131"/>
      <c r="SDF6" s="131"/>
      <c r="SDG6" s="131"/>
      <c r="SDH6" s="131"/>
      <c r="SDI6" s="131"/>
      <c r="SDJ6" s="131"/>
      <c r="SDK6" s="131"/>
      <c r="SDL6" s="131"/>
      <c r="SDM6" s="131"/>
      <c r="SDN6" s="131"/>
      <c r="SDO6" s="131"/>
      <c r="SDP6" s="131"/>
      <c r="SDQ6" s="131"/>
      <c r="SDR6" s="131"/>
      <c r="SDS6" s="131"/>
      <c r="SDT6" s="131"/>
      <c r="SDU6" s="131"/>
      <c r="SDV6" s="131"/>
      <c r="SDW6" s="131"/>
      <c r="SDX6" s="131"/>
      <c r="SDY6" s="131"/>
      <c r="SDZ6" s="131"/>
      <c r="SEA6" s="131"/>
      <c r="SEB6" s="131"/>
      <c r="SEC6" s="131"/>
      <c r="SED6" s="131"/>
      <c r="SEE6" s="131"/>
      <c r="SEF6" s="131"/>
      <c r="SEG6" s="131"/>
      <c r="SEH6" s="131"/>
      <c r="SEI6" s="131"/>
      <c r="SEJ6" s="131"/>
      <c r="SEK6" s="131"/>
      <c r="SEL6" s="131"/>
      <c r="SEM6" s="131"/>
      <c r="SEN6" s="131"/>
      <c r="SEO6" s="131"/>
      <c r="SEP6" s="131"/>
      <c r="SEQ6" s="131"/>
      <c r="SER6" s="131"/>
      <c r="SES6" s="131"/>
      <c r="SET6" s="131"/>
      <c r="SEU6" s="131"/>
      <c r="SEV6" s="131"/>
      <c r="SEW6" s="131"/>
      <c r="SEX6" s="131"/>
      <c r="SEY6" s="131"/>
      <c r="SEZ6" s="131"/>
      <c r="SFA6" s="131"/>
      <c r="SFB6" s="131"/>
      <c r="SFC6" s="131"/>
      <c r="SFD6" s="131"/>
      <c r="SFE6" s="131"/>
      <c r="SFF6" s="131"/>
      <c r="SFG6" s="131"/>
      <c r="SFH6" s="131"/>
      <c r="SFI6" s="131"/>
      <c r="SFJ6" s="131"/>
      <c r="SFK6" s="131"/>
      <c r="SFL6" s="131"/>
      <c r="SFM6" s="131"/>
      <c r="SFN6" s="131"/>
      <c r="SFO6" s="131"/>
      <c r="SFP6" s="131"/>
      <c r="SFQ6" s="131"/>
      <c r="SFR6" s="131"/>
      <c r="SFS6" s="131"/>
      <c r="SFT6" s="131"/>
      <c r="SFU6" s="131"/>
      <c r="SFV6" s="131"/>
      <c r="SFW6" s="131"/>
      <c r="SFX6" s="131"/>
      <c r="SFY6" s="131"/>
      <c r="SFZ6" s="131"/>
      <c r="SGA6" s="131"/>
      <c r="SGB6" s="131"/>
      <c r="SGC6" s="131"/>
      <c r="SGD6" s="131"/>
      <c r="SGE6" s="131"/>
      <c r="SGF6" s="131"/>
      <c r="SGG6" s="131"/>
      <c r="SGH6" s="131"/>
      <c r="SGI6" s="131"/>
      <c r="SGJ6" s="131"/>
      <c r="SGK6" s="131"/>
      <c r="SGL6" s="131"/>
      <c r="SGM6" s="131"/>
      <c r="SGN6" s="131"/>
      <c r="SGO6" s="131"/>
      <c r="SGP6" s="131"/>
      <c r="SGQ6" s="131"/>
      <c r="SGR6" s="131"/>
      <c r="SGS6" s="131"/>
      <c r="SGT6" s="131"/>
      <c r="SGU6" s="131"/>
      <c r="SGV6" s="131"/>
      <c r="SGW6" s="131"/>
      <c r="SGX6" s="131"/>
      <c r="SGY6" s="131"/>
      <c r="SGZ6" s="131"/>
      <c r="SHA6" s="131"/>
      <c r="SHB6" s="131"/>
      <c r="SHC6" s="131"/>
      <c r="SHD6" s="131"/>
      <c r="SHE6" s="131"/>
      <c r="SHF6" s="131"/>
      <c r="SHG6" s="131"/>
      <c r="SHH6" s="131"/>
      <c r="SHI6" s="131"/>
      <c r="SHJ6" s="131"/>
      <c r="SHK6" s="131"/>
      <c r="SHL6" s="131"/>
      <c r="SHM6" s="131"/>
      <c r="SHN6" s="131"/>
      <c r="SHO6" s="131"/>
      <c r="SHP6" s="131"/>
      <c r="SHQ6" s="131"/>
      <c r="SHR6" s="131"/>
      <c r="SHS6" s="131"/>
      <c r="SHT6" s="131"/>
      <c r="SHU6" s="131"/>
      <c r="SHV6" s="131"/>
      <c r="SHW6" s="131"/>
      <c r="SHX6" s="131"/>
      <c r="SHY6" s="131"/>
      <c r="SHZ6" s="131"/>
      <c r="SIA6" s="131"/>
      <c r="SIB6" s="131"/>
      <c r="SIC6" s="131"/>
      <c r="SID6" s="131"/>
      <c r="SIE6" s="131"/>
      <c r="SIF6" s="131"/>
      <c r="SIG6" s="131"/>
      <c r="SIH6" s="131"/>
      <c r="SII6" s="131"/>
      <c r="SIJ6" s="131"/>
      <c r="SIK6" s="131"/>
      <c r="SIL6" s="131"/>
      <c r="SIM6" s="131"/>
      <c r="SIN6" s="131"/>
      <c r="SIO6" s="131"/>
      <c r="SIP6" s="131"/>
      <c r="SIQ6" s="131"/>
      <c r="SIR6" s="131"/>
      <c r="SIS6" s="131"/>
      <c r="SIT6" s="131"/>
      <c r="SIU6" s="131"/>
      <c r="SIV6" s="131"/>
      <c r="SIW6" s="131"/>
      <c r="SIX6" s="131"/>
      <c r="SIY6" s="131"/>
      <c r="SIZ6" s="131"/>
      <c r="SJA6" s="131"/>
      <c r="SJB6" s="131"/>
      <c r="SJC6" s="131"/>
      <c r="SJD6" s="131"/>
      <c r="SJE6" s="131"/>
      <c r="SJF6" s="131"/>
      <c r="SJG6" s="131"/>
      <c r="SJH6" s="131"/>
      <c r="SJI6" s="131"/>
      <c r="SJJ6" s="131"/>
      <c r="SJK6" s="131"/>
      <c r="SJL6" s="131"/>
      <c r="SJM6" s="131"/>
      <c r="SJN6" s="131"/>
      <c r="SJO6" s="131"/>
      <c r="SJP6" s="131"/>
      <c r="SJQ6" s="131"/>
      <c r="SJR6" s="131"/>
      <c r="SJS6" s="131"/>
      <c r="SJT6" s="131"/>
      <c r="SJU6" s="131"/>
      <c r="SJV6" s="131"/>
      <c r="SJW6" s="131"/>
      <c r="SJX6" s="131"/>
      <c r="SJY6" s="131"/>
      <c r="SJZ6" s="131"/>
      <c r="SKA6" s="131"/>
      <c r="SKB6" s="131"/>
      <c r="SKC6" s="131"/>
      <c r="SKD6" s="131"/>
      <c r="SKE6" s="131"/>
      <c r="SKF6" s="131"/>
      <c r="SKG6" s="131"/>
      <c r="SKH6" s="131"/>
      <c r="SKI6" s="131"/>
      <c r="SKJ6" s="131"/>
      <c r="SKK6" s="131"/>
      <c r="SKL6" s="131"/>
      <c r="SKM6" s="131"/>
      <c r="SKN6" s="131"/>
      <c r="SKO6" s="131"/>
      <c r="SKP6" s="131"/>
      <c r="SKQ6" s="131"/>
      <c r="SKR6" s="131"/>
      <c r="SKS6" s="131"/>
      <c r="SKT6" s="131"/>
      <c r="SKU6" s="131"/>
      <c r="SKV6" s="131"/>
      <c r="SKW6" s="131"/>
      <c r="SKX6" s="131"/>
      <c r="SKY6" s="131"/>
      <c r="SKZ6" s="131"/>
      <c r="SLA6" s="131"/>
      <c r="SLB6" s="131"/>
      <c r="SLC6" s="131"/>
      <c r="SLD6" s="131"/>
      <c r="SLE6" s="131"/>
      <c r="SLF6" s="131"/>
      <c r="SLG6" s="131"/>
      <c r="SLH6" s="131"/>
      <c r="SLI6" s="131"/>
      <c r="SLJ6" s="131"/>
      <c r="SLK6" s="131"/>
      <c r="SLL6" s="131"/>
      <c r="SLM6" s="131"/>
      <c r="SLN6" s="131"/>
      <c r="SLO6" s="131"/>
      <c r="SLP6" s="131"/>
      <c r="SLQ6" s="131"/>
      <c r="SLR6" s="131"/>
      <c r="SLS6" s="131"/>
      <c r="SLT6" s="131"/>
      <c r="SLU6" s="131"/>
      <c r="SLV6" s="131"/>
      <c r="SLW6" s="131"/>
      <c r="SLX6" s="131"/>
      <c r="SLY6" s="131"/>
      <c r="SLZ6" s="131"/>
      <c r="SMA6" s="131"/>
      <c r="SMB6" s="131"/>
      <c r="SMC6" s="131"/>
      <c r="SMD6" s="131"/>
      <c r="SME6" s="131"/>
      <c r="SMF6" s="131"/>
      <c r="SMG6" s="131"/>
      <c r="SMH6" s="131"/>
      <c r="SMI6" s="131"/>
      <c r="SMJ6" s="131"/>
      <c r="SMK6" s="131"/>
      <c r="SML6" s="131"/>
      <c r="SMM6" s="131"/>
      <c r="SMN6" s="131"/>
      <c r="SMO6" s="131"/>
      <c r="SMP6" s="131"/>
      <c r="SMQ6" s="131"/>
      <c r="SMR6" s="131"/>
      <c r="SMS6" s="131"/>
      <c r="SMT6" s="131"/>
      <c r="SMU6" s="131"/>
      <c r="SMV6" s="131"/>
      <c r="SMW6" s="131"/>
      <c r="SMX6" s="131"/>
      <c r="SMY6" s="131"/>
      <c r="SMZ6" s="131"/>
      <c r="SNA6" s="131"/>
      <c r="SNB6" s="131"/>
      <c r="SNC6" s="131"/>
      <c r="SND6" s="131"/>
      <c r="SNE6" s="131"/>
      <c r="SNF6" s="131"/>
      <c r="SNG6" s="131"/>
      <c r="SNH6" s="131"/>
      <c r="SNI6" s="131"/>
      <c r="SNJ6" s="131"/>
      <c r="SNK6" s="131"/>
      <c r="SNL6" s="131"/>
      <c r="SNM6" s="131"/>
      <c r="SNN6" s="131"/>
      <c r="SNO6" s="131"/>
      <c r="SNP6" s="131"/>
      <c r="SNQ6" s="131"/>
      <c r="SNR6" s="131"/>
      <c r="SNS6" s="131"/>
      <c r="SNT6" s="131"/>
      <c r="SNU6" s="131"/>
      <c r="SNV6" s="131"/>
      <c r="SNW6" s="131"/>
      <c r="SNX6" s="131"/>
      <c r="SNY6" s="131"/>
      <c r="SNZ6" s="131"/>
      <c r="SOA6" s="131"/>
      <c r="SOB6" s="131"/>
      <c r="SOC6" s="131"/>
      <c r="SOD6" s="131"/>
      <c r="SOE6" s="131"/>
      <c r="SOF6" s="131"/>
      <c r="SOG6" s="131"/>
      <c r="SOH6" s="131"/>
      <c r="SOI6" s="131"/>
      <c r="SOJ6" s="131"/>
      <c r="SOK6" s="131"/>
      <c r="SOL6" s="131"/>
      <c r="SOM6" s="131"/>
      <c r="SON6" s="131"/>
      <c r="SOO6" s="131"/>
      <c r="SOP6" s="131"/>
      <c r="SOQ6" s="131"/>
      <c r="SOR6" s="131"/>
      <c r="SOS6" s="131"/>
      <c r="SOT6" s="131"/>
      <c r="SOU6" s="131"/>
      <c r="SOV6" s="131"/>
      <c r="SOW6" s="131"/>
      <c r="SOX6" s="131"/>
      <c r="SOY6" s="131"/>
      <c r="SOZ6" s="131"/>
      <c r="SPA6" s="131"/>
      <c r="SPB6" s="131"/>
      <c r="SPC6" s="131"/>
      <c r="SPD6" s="131"/>
      <c r="SPE6" s="131"/>
      <c r="SPF6" s="131"/>
      <c r="SPG6" s="131"/>
      <c r="SPH6" s="131"/>
      <c r="SPI6" s="131"/>
      <c r="SPJ6" s="131"/>
      <c r="SPK6" s="131"/>
      <c r="SPL6" s="131"/>
      <c r="SPM6" s="131"/>
      <c r="SPN6" s="131"/>
      <c r="SPO6" s="131"/>
      <c r="SPP6" s="131"/>
      <c r="SPQ6" s="131"/>
      <c r="SPR6" s="131"/>
      <c r="SPS6" s="131"/>
      <c r="SPT6" s="131"/>
      <c r="SPU6" s="131"/>
      <c r="SPV6" s="131"/>
      <c r="SPW6" s="131"/>
      <c r="SPX6" s="131"/>
      <c r="SPY6" s="131"/>
      <c r="SPZ6" s="131"/>
      <c r="SQA6" s="131"/>
      <c r="SQB6" s="131"/>
      <c r="SQC6" s="131"/>
      <c r="SQD6" s="131"/>
      <c r="SQE6" s="131"/>
      <c r="SQF6" s="131"/>
      <c r="SQG6" s="131"/>
      <c r="SQH6" s="131"/>
      <c r="SQI6" s="131"/>
      <c r="SQJ6" s="131"/>
      <c r="SQK6" s="131"/>
      <c r="SQL6" s="131"/>
      <c r="SQM6" s="131"/>
      <c r="SQN6" s="131"/>
      <c r="SQO6" s="131"/>
      <c r="SQP6" s="131"/>
      <c r="SQQ6" s="131"/>
      <c r="SQR6" s="131"/>
      <c r="SQS6" s="131"/>
      <c r="SQT6" s="131"/>
      <c r="SQU6" s="131"/>
      <c r="SQV6" s="131"/>
      <c r="SQW6" s="131"/>
      <c r="SQX6" s="131"/>
      <c r="SQY6" s="131"/>
      <c r="SQZ6" s="131"/>
      <c r="SRA6" s="131"/>
      <c r="SRB6" s="131"/>
      <c r="SRC6" s="131"/>
      <c r="SRD6" s="131"/>
      <c r="SRE6" s="131"/>
      <c r="SRF6" s="131"/>
      <c r="SRG6" s="131"/>
      <c r="SRH6" s="131"/>
      <c r="SRI6" s="131"/>
      <c r="SRJ6" s="131"/>
      <c r="SRK6" s="131"/>
      <c r="SRL6" s="131"/>
      <c r="SRM6" s="131"/>
      <c r="SRN6" s="131"/>
      <c r="SRO6" s="131"/>
      <c r="SRP6" s="131"/>
      <c r="SRQ6" s="131"/>
      <c r="SRR6" s="131"/>
      <c r="SRS6" s="131"/>
      <c r="SRT6" s="131"/>
      <c r="SRU6" s="131"/>
      <c r="SRV6" s="131"/>
      <c r="SRW6" s="131"/>
      <c r="SRX6" s="131"/>
      <c r="SRY6" s="131"/>
      <c r="SRZ6" s="131"/>
      <c r="SSA6" s="131"/>
      <c r="SSB6" s="131"/>
      <c r="SSC6" s="131"/>
      <c r="SSD6" s="131"/>
      <c r="SSE6" s="131"/>
      <c r="SSF6" s="131"/>
      <c r="SSG6" s="131"/>
      <c r="SSH6" s="131"/>
      <c r="SSI6" s="131"/>
      <c r="SSJ6" s="131"/>
      <c r="SSK6" s="131"/>
      <c r="SSL6" s="131"/>
      <c r="SSM6" s="131"/>
      <c r="SSN6" s="131"/>
      <c r="SSO6" s="131"/>
      <c r="SSP6" s="131"/>
      <c r="SSQ6" s="131"/>
      <c r="SSR6" s="131"/>
      <c r="SSS6" s="131"/>
      <c r="SST6" s="131"/>
      <c r="SSU6" s="131"/>
      <c r="SSV6" s="131"/>
      <c r="SSW6" s="131"/>
      <c r="SSX6" s="131"/>
      <c r="SSY6" s="131"/>
      <c r="SSZ6" s="131"/>
      <c r="STA6" s="131"/>
      <c r="STB6" s="131"/>
      <c r="STC6" s="131"/>
      <c r="STD6" s="131"/>
      <c r="STE6" s="131"/>
      <c r="STF6" s="131"/>
      <c r="STG6" s="131"/>
      <c r="STH6" s="131"/>
      <c r="STI6" s="131"/>
      <c r="STJ6" s="131"/>
      <c r="STK6" s="131"/>
      <c r="STL6" s="131"/>
      <c r="STM6" s="131"/>
      <c r="STN6" s="131"/>
      <c r="STO6" s="131"/>
      <c r="STP6" s="131"/>
      <c r="STQ6" s="131"/>
      <c r="STR6" s="131"/>
      <c r="STS6" s="131"/>
      <c r="STT6" s="131"/>
      <c r="STU6" s="131"/>
      <c r="STV6" s="131"/>
      <c r="STW6" s="131"/>
      <c r="STX6" s="131"/>
      <c r="STY6" s="131"/>
      <c r="STZ6" s="131"/>
      <c r="SUA6" s="131"/>
      <c r="SUB6" s="131"/>
      <c r="SUC6" s="131"/>
      <c r="SUD6" s="131"/>
      <c r="SUE6" s="131"/>
      <c r="SUF6" s="131"/>
      <c r="SUG6" s="131"/>
      <c r="SUH6" s="131"/>
      <c r="SUI6" s="131"/>
      <c r="SUJ6" s="131"/>
      <c r="SUK6" s="131"/>
      <c r="SUL6" s="131"/>
      <c r="SUM6" s="131"/>
      <c r="SUN6" s="131"/>
      <c r="SUO6" s="131"/>
      <c r="SUP6" s="131"/>
      <c r="SUQ6" s="131"/>
      <c r="SUR6" s="131"/>
      <c r="SUS6" s="131"/>
      <c r="SUT6" s="131"/>
      <c r="SUU6" s="131"/>
      <c r="SUV6" s="131"/>
      <c r="SUW6" s="131"/>
      <c r="SUX6" s="131"/>
      <c r="SUY6" s="131"/>
      <c r="SUZ6" s="131"/>
      <c r="SVA6" s="131"/>
      <c r="SVB6" s="131"/>
      <c r="SVC6" s="131"/>
      <c r="SVD6" s="131"/>
      <c r="SVE6" s="131"/>
      <c r="SVF6" s="131"/>
      <c r="SVG6" s="131"/>
      <c r="SVH6" s="131"/>
      <c r="SVI6" s="131"/>
      <c r="SVJ6" s="131"/>
      <c r="SVK6" s="131"/>
      <c r="SVL6" s="131"/>
      <c r="SVM6" s="131"/>
      <c r="SVN6" s="131"/>
      <c r="SVO6" s="131"/>
      <c r="SVP6" s="131"/>
      <c r="SVQ6" s="131"/>
      <c r="SVR6" s="131"/>
      <c r="SVS6" s="131"/>
      <c r="SVT6" s="131"/>
      <c r="SVU6" s="131"/>
      <c r="SVV6" s="131"/>
      <c r="SVW6" s="131"/>
      <c r="SVX6" s="131"/>
      <c r="SVY6" s="131"/>
      <c r="SVZ6" s="131"/>
      <c r="SWA6" s="131"/>
      <c r="SWB6" s="131"/>
      <c r="SWC6" s="131"/>
      <c r="SWD6" s="131"/>
      <c r="SWE6" s="131"/>
      <c r="SWF6" s="131"/>
      <c r="SWG6" s="131"/>
      <c r="SWH6" s="131"/>
      <c r="SWI6" s="131"/>
      <c r="SWJ6" s="131"/>
      <c r="SWK6" s="131"/>
      <c r="SWL6" s="131"/>
      <c r="SWM6" s="131"/>
      <c r="SWN6" s="131"/>
      <c r="SWO6" s="131"/>
      <c r="SWP6" s="131"/>
      <c r="SWQ6" s="131"/>
      <c r="SWR6" s="131"/>
      <c r="SWS6" s="131"/>
      <c r="SWT6" s="131"/>
      <c r="SWU6" s="131"/>
      <c r="SWV6" s="131"/>
      <c r="SWW6" s="131"/>
      <c r="SWX6" s="131"/>
      <c r="SWY6" s="131"/>
      <c r="SWZ6" s="131"/>
      <c r="SXA6" s="131"/>
      <c r="SXB6" s="131"/>
      <c r="SXC6" s="131"/>
      <c r="SXD6" s="131"/>
      <c r="SXE6" s="131"/>
      <c r="SXF6" s="131"/>
      <c r="SXG6" s="131"/>
      <c r="SXH6" s="131"/>
      <c r="SXI6" s="131"/>
      <c r="SXJ6" s="131"/>
      <c r="SXK6" s="131"/>
      <c r="SXL6" s="131"/>
      <c r="SXM6" s="131"/>
      <c r="SXN6" s="131"/>
      <c r="SXO6" s="131"/>
      <c r="SXP6" s="131"/>
      <c r="SXQ6" s="131"/>
      <c r="SXR6" s="131"/>
      <c r="SXS6" s="131"/>
      <c r="SXT6" s="131"/>
      <c r="SXU6" s="131"/>
      <c r="SXV6" s="131"/>
      <c r="SXW6" s="131"/>
      <c r="SXX6" s="131"/>
      <c r="SXY6" s="131"/>
      <c r="SXZ6" s="131"/>
      <c r="SYA6" s="131"/>
      <c r="SYB6" s="131"/>
      <c r="SYC6" s="131"/>
      <c r="SYD6" s="131"/>
      <c r="SYE6" s="131"/>
      <c r="SYF6" s="131"/>
      <c r="SYG6" s="131"/>
      <c r="SYH6" s="131"/>
      <c r="SYI6" s="131"/>
      <c r="SYJ6" s="131"/>
      <c r="SYK6" s="131"/>
      <c r="SYL6" s="131"/>
      <c r="SYM6" s="131"/>
      <c r="SYN6" s="131"/>
      <c r="SYO6" s="131"/>
      <c r="SYP6" s="131"/>
      <c r="SYQ6" s="131"/>
      <c r="SYR6" s="131"/>
      <c r="SYS6" s="131"/>
      <c r="SYT6" s="131"/>
      <c r="SYU6" s="131"/>
      <c r="SYV6" s="131"/>
      <c r="SYW6" s="131"/>
      <c r="SYX6" s="131"/>
      <c r="SYY6" s="131"/>
      <c r="SYZ6" s="131"/>
      <c r="SZA6" s="131"/>
      <c r="SZB6" s="131"/>
      <c r="SZC6" s="131"/>
      <c r="SZD6" s="131"/>
      <c r="SZE6" s="131"/>
      <c r="SZF6" s="131"/>
      <c r="SZG6" s="131"/>
      <c r="SZH6" s="131"/>
      <c r="SZI6" s="131"/>
      <c r="SZJ6" s="131"/>
      <c r="SZK6" s="131"/>
      <c r="SZL6" s="131"/>
      <c r="SZM6" s="131"/>
      <c r="SZN6" s="131"/>
      <c r="SZO6" s="131"/>
      <c r="SZP6" s="131"/>
      <c r="SZQ6" s="131"/>
      <c r="SZR6" s="131"/>
      <c r="SZS6" s="131"/>
      <c r="SZT6" s="131"/>
      <c r="SZU6" s="131"/>
      <c r="SZV6" s="131"/>
      <c r="SZW6" s="131"/>
      <c r="SZX6" s="131"/>
      <c r="SZY6" s="131"/>
      <c r="SZZ6" s="131"/>
      <c r="TAA6" s="131"/>
      <c r="TAB6" s="131"/>
      <c r="TAC6" s="131"/>
      <c r="TAD6" s="131"/>
      <c r="TAE6" s="131"/>
      <c r="TAF6" s="131"/>
      <c r="TAG6" s="131"/>
      <c r="TAH6" s="131"/>
      <c r="TAI6" s="131"/>
      <c r="TAJ6" s="131"/>
      <c r="TAK6" s="131"/>
      <c r="TAL6" s="131"/>
      <c r="TAM6" s="131"/>
      <c r="TAN6" s="131"/>
      <c r="TAO6" s="131"/>
      <c r="TAP6" s="131"/>
      <c r="TAQ6" s="131"/>
      <c r="TAR6" s="131"/>
      <c r="TAS6" s="131"/>
      <c r="TAT6" s="131"/>
      <c r="TAU6" s="131"/>
      <c r="TAV6" s="131"/>
      <c r="TAW6" s="131"/>
      <c r="TAX6" s="131"/>
      <c r="TAY6" s="131"/>
      <c r="TAZ6" s="131"/>
      <c r="TBA6" s="131"/>
      <c r="TBB6" s="131"/>
      <c r="TBC6" s="131"/>
      <c r="TBD6" s="131"/>
      <c r="TBE6" s="131"/>
      <c r="TBF6" s="131"/>
      <c r="TBG6" s="131"/>
      <c r="TBH6" s="131"/>
      <c r="TBI6" s="131"/>
      <c r="TBJ6" s="131"/>
      <c r="TBK6" s="131"/>
      <c r="TBL6" s="131"/>
      <c r="TBM6" s="131"/>
      <c r="TBN6" s="131"/>
      <c r="TBO6" s="131"/>
      <c r="TBP6" s="131"/>
      <c r="TBQ6" s="131"/>
      <c r="TBR6" s="131"/>
      <c r="TBS6" s="131"/>
      <c r="TBT6" s="131"/>
      <c r="TBU6" s="131"/>
      <c r="TBV6" s="131"/>
      <c r="TBW6" s="131"/>
      <c r="TBX6" s="131"/>
      <c r="TBY6" s="131"/>
      <c r="TBZ6" s="131"/>
      <c r="TCA6" s="131"/>
      <c r="TCB6" s="131"/>
      <c r="TCC6" s="131"/>
      <c r="TCD6" s="131"/>
      <c r="TCE6" s="131"/>
      <c r="TCF6" s="131"/>
      <c r="TCG6" s="131"/>
      <c r="TCH6" s="131"/>
      <c r="TCI6" s="131"/>
      <c r="TCJ6" s="131"/>
      <c r="TCK6" s="131"/>
      <c r="TCL6" s="131"/>
      <c r="TCM6" s="131"/>
      <c r="TCN6" s="131"/>
      <c r="TCO6" s="131"/>
      <c r="TCP6" s="131"/>
      <c r="TCQ6" s="131"/>
      <c r="TCR6" s="131"/>
      <c r="TCS6" s="131"/>
      <c r="TCT6" s="131"/>
      <c r="TCU6" s="131"/>
      <c r="TCV6" s="131"/>
      <c r="TCW6" s="131"/>
      <c r="TCX6" s="131"/>
      <c r="TCY6" s="131"/>
      <c r="TCZ6" s="131"/>
      <c r="TDA6" s="131"/>
      <c r="TDB6" s="131"/>
      <c r="TDC6" s="131"/>
      <c r="TDD6" s="131"/>
      <c r="TDE6" s="131"/>
      <c r="TDF6" s="131"/>
      <c r="TDG6" s="131"/>
      <c r="TDH6" s="131"/>
      <c r="TDI6" s="131"/>
      <c r="TDJ6" s="131"/>
      <c r="TDK6" s="131"/>
      <c r="TDL6" s="131"/>
      <c r="TDM6" s="131"/>
      <c r="TDN6" s="131"/>
      <c r="TDO6" s="131"/>
      <c r="TDP6" s="131"/>
      <c r="TDQ6" s="131"/>
      <c r="TDR6" s="131"/>
      <c r="TDS6" s="131"/>
      <c r="TDT6" s="131"/>
      <c r="TDU6" s="131"/>
      <c r="TDV6" s="131"/>
      <c r="TDW6" s="131"/>
      <c r="TDX6" s="131"/>
      <c r="TDY6" s="131"/>
      <c r="TDZ6" s="131"/>
      <c r="TEA6" s="131"/>
      <c r="TEB6" s="131"/>
      <c r="TEC6" s="131"/>
      <c r="TED6" s="131"/>
      <c r="TEE6" s="131"/>
      <c r="TEF6" s="131"/>
      <c r="TEG6" s="131"/>
      <c r="TEH6" s="131"/>
      <c r="TEI6" s="131"/>
      <c r="TEJ6" s="131"/>
      <c r="TEK6" s="131"/>
      <c r="TEL6" s="131"/>
      <c r="TEM6" s="131"/>
      <c r="TEN6" s="131"/>
      <c r="TEO6" s="131"/>
      <c r="TEP6" s="131"/>
      <c r="TEQ6" s="131"/>
      <c r="TER6" s="131"/>
      <c r="TES6" s="131"/>
      <c r="TET6" s="131"/>
      <c r="TEU6" s="131"/>
      <c r="TEV6" s="131"/>
      <c r="TEW6" s="131"/>
      <c r="TEX6" s="131"/>
      <c r="TEY6" s="131"/>
      <c r="TEZ6" s="131"/>
      <c r="TFA6" s="131"/>
      <c r="TFB6" s="131"/>
      <c r="TFC6" s="131"/>
      <c r="TFD6" s="131"/>
      <c r="TFE6" s="131"/>
      <c r="TFF6" s="131"/>
      <c r="TFG6" s="131"/>
      <c r="TFH6" s="131"/>
      <c r="TFI6" s="131"/>
      <c r="TFJ6" s="131"/>
      <c r="TFK6" s="131"/>
      <c r="TFL6" s="131"/>
      <c r="TFM6" s="131"/>
      <c r="TFN6" s="131"/>
      <c r="TFO6" s="131"/>
      <c r="TFP6" s="131"/>
      <c r="TFQ6" s="131"/>
      <c r="TFR6" s="131"/>
      <c r="TFS6" s="131"/>
      <c r="TFT6" s="131"/>
      <c r="TFU6" s="131"/>
      <c r="TFV6" s="131"/>
      <c r="TFW6" s="131"/>
      <c r="TFX6" s="131"/>
      <c r="TFY6" s="131"/>
      <c r="TFZ6" s="131"/>
      <c r="TGA6" s="131"/>
      <c r="TGB6" s="131"/>
      <c r="TGC6" s="131"/>
      <c r="TGD6" s="131"/>
      <c r="TGE6" s="131"/>
      <c r="TGF6" s="131"/>
      <c r="TGG6" s="131"/>
      <c r="TGH6" s="131"/>
      <c r="TGI6" s="131"/>
      <c r="TGJ6" s="131"/>
      <c r="TGK6" s="131"/>
      <c r="TGL6" s="131"/>
      <c r="TGM6" s="131"/>
      <c r="TGN6" s="131"/>
      <c r="TGO6" s="131"/>
      <c r="TGP6" s="131"/>
      <c r="TGQ6" s="131"/>
      <c r="TGR6" s="131"/>
      <c r="TGS6" s="131"/>
      <c r="TGT6" s="131"/>
      <c r="TGU6" s="131"/>
      <c r="TGV6" s="131"/>
      <c r="TGW6" s="131"/>
      <c r="TGX6" s="131"/>
      <c r="TGY6" s="131"/>
      <c r="TGZ6" s="131"/>
      <c r="THA6" s="131"/>
      <c r="THB6" s="131"/>
      <c r="THC6" s="131"/>
      <c r="THD6" s="131"/>
      <c r="THE6" s="131"/>
      <c r="THF6" s="131"/>
      <c r="THG6" s="131"/>
      <c r="THH6" s="131"/>
      <c r="THI6" s="131"/>
      <c r="THJ6" s="131"/>
      <c r="THK6" s="131"/>
      <c r="THL6" s="131"/>
      <c r="THM6" s="131"/>
      <c r="THN6" s="131"/>
      <c r="THO6" s="131"/>
      <c r="THP6" s="131"/>
      <c r="THQ6" s="131"/>
      <c r="THR6" s="131"/>
      <c r="THS6" s="131"/>
      <c r="THT6" s="131"/>
      <c r="THU6" s="131"/>
      <c r="THV6" s="131"/>
      <c r="THW6" s="131"/>
      <c r="THX6" s="131"/>
      <c r="THY6" s="131"/>
      <c r="THZ6" s="131"/>
      <c r="TIA6" s="131"/>
      <c r="TIB6" s="131"/>
      <c r="TIC6" s="131"/>
      <c r="TID6" s="131"/>
      <c r="TIE6" s="131"/>
      <c r="TIF6" s="131"/>
      <c r="TIG6" s="131"/>
      <c r="TIH6" s="131"/>
      <c r="TII6" s="131"/>
      <c r="TIJ6" s="131"/>
      <c r="TIK6" s="131"/>
      <c r="TIL6" s="131"/>
      <c r="TIM6" s="131"/>
      <c r="TIN6" s="131"/>
      <c r="TIO6" s="131"/>
      <c r="TIP6" s="131"/>
      <c r="TIQ6" s="131"/>
      <c r="TIR6" s="131"/>
      <c r="TIS6" s="131"/>
      <c r="TIT6" s="131"/>
      <c r="TIU6" s="131"/>
      <c r="TIV6" s="131"/>
      <c r="TIW6" s="131"/>
      <c r="TIX6" s="131"/>
      <c r="TIY6" s="131"/>
      <c r="TIZ6" s="131"/>
      <c r="TJA6" s="131"/>
      <c r="TJB6" s="131"/>
      <c r="TJC6" s="131"/>
      <c r="TJD6" s="131"/>
      <c r="TJE6" s="131"/>
      <c r="TJF6" s="131"/>
      <c r="TJG6" s="131"/>
      <c r="TJH6" s="131"/>
      <c r="TJI6" s="131"/>
      <c r="TJJ6" s="131"/>
      <c r="TJK6" s="131"/>
      <c r="TJL6" s="131"/>
      <c r="TJM6" s="131"/>
      <c r="TJN6" s="131"/>
      <c r="TJO6" s="131"/>
      <c r="TJP6" s="131"/>
      <c r="TJQ6" s="131"/>
      <c r="TJR6" s="131"/>
      <c r="TJS6" s="131"/>
      <c r="TJT6" s="131"/>
      <c r="TJU6" s="131"/>
      <c r="TJV6" s="131"/>
      <c r="TJW6" s="131"/>
      <c r="TJX6" s="131"/>
      <c r="TJY6" s="131"/>
      <c r="TJZ6" s="131"/>
      <c r="TKA6" s="131"/>
      <c r="TKB6" s="131"/>
      <c r="TKC6" s="131"/>
      <c r="TKD6" s="131"/>
      <c r="TKE6" s="131"/>
      <c r="TKF6" s="131"/>
      <c r="TKG6" s="131"/>
      <c r="TKH6" s="131"/>
      <c r="TKI6" s="131"/>
      <c r="TKJ6" s="131"/>
      <c r="TKK6" s="131"/>
      <c r="TKL6" s="131"/>
      <c r="TKM6" s="131"/>
      <c r="TKN6" s="131"/>
      <c r="TKO6" s="131"/>
      <c r="TKP6" s="131"/>
      <c r="TKQ6" s="131"/>
      <c r="TKR6" s="131"/>
      <c r="TKS6" s="131"/>
      <c r="TKT6" s="131"/>
      <c r="TKU6" s="131"/>
      <c r="TKV6" s="131"/>
      <c r="TKW6" s="131"/>
      <c r="TKX6" s="131"/>
      <c r="TKY6" s="131"/>
      <c r="TKZ6" s="131"/>
      <c r="TLA6" s="131"/>
      <c r="TLB6" s="131"/>
      <c r="TLC6" s="131"/>
      <c r="TLD6" s="131"/>
      <c r="TLE6" s="131"/>
      <c r="TLF6" s="131"/>
      <c r="TLG6" s="131"/>
      <c r="TLH6" s="131"/>
      <c r="TLI6" s="131"/>
      <c r="TLJ6" s="131"/>
      <c r="TLK6" s="131"/>
      <c r="TLL6" s="131"/>
      <c r="TLM6" s="131"/>
      <c r="TLN6" s="131"/>
      <c r="TLO6" s="131"/>
      <c r="TLP6" s="131"/>
      <c r="TLQ6" s="131"/>
      <c r="TLR6" s="131"/>
      <c r="TLS6" s="131"/>
      <c r="TLT6" s="131"/>
      <c r="TLU6" s="131"/>
      <c r="TLV6" s="131"/>
      <c r="TLW6" s="131"/>
      <c r="TLX6" s="131"/>
      <c r="TLY6" s="131"/>
      <c r="TLZ6" s="131"/>
      <c r="TMA6" s="131"/>
      <c r="TMB6" s="131"/>
      <c r="TMC6" s="131"/>
      <c r="TMD6" s="131"/>
      <c r="TME6" s="131"/>
      <c r="TMF6" s="131"/>
      <c r="TMG6" s="131"/>
      <c r="TMH6" s="131"/>
      <c r="TMI6" s="131"/>
      <c r="TMJ6" s="131"/>
      <c r="TMK6" s="131"/>
      <c r="TML6" s="131"/>
      <c r="TMM6" s="131"/>
      <c r="TMN6" s="131"/>
      <c r="TMO6" s="131"/>
      <c r="TMP6" s="131"/>
      <c r="TMQ6" s="131"/>
      <c r="TMR6" s="131"/>
      <c r="TMS6" s="131"/>
      <c r="TMT6" s="131"/>
      <c r="TMU6" s="131"/>
      <c r="TMV6" s="131"/>
      <c r="TMW6" s="131"/>
      <c r="TMX6" s="131"/>
      <c r="TMY6" s="131"/>
      <c r="TMZ6" s="131"/>
      <c r="TNA6" s="131"/>
      <c r="TNB6" s="131"/>
      <c r="TNC6" s="131"/>
      <c r="TND6" s="131"/>
      <c r="TNE6" s="131"/>
      <c r="TNF6" s="131"/>
      <c r="TNG6" s="131"/>
      <c r="TNH6" s="131"/>
      <c r="TNI6" s="131"/>
      <c r="TNJ6" s="131"/>
      <c r="TNK6" s="131"/>
      <c r="TNL6" s="131"/>
      <c r="TNM6" s="131"/>
      <c r="TNN6" s="131"/>
      <c r="TNO6" s="131"/>
      <c r="TNP6" s="131"/>
      <c r="TNQ6" s="131"/>
      <c r="TNR6" s="131"/>
      <c r="TNS6" s="131"/>
      <c r="TNT6" s="131"/>
      <c r="TNU6" s="131"/>
      <c r="TNV6" s="131"/>
      <c r="TNW6" s="131"/>
      <c r="TNX6" s="131"/>
      <c r="TNY6" s="131"/>
      <c r="TNZ6" s="131"/>
      <c r="TOA6" s="131"/>
      <c r="TOB6" s="131"/>
      <c r="TOC6" s="131"/>
      <c r="TOD6" s="131"/>
      <c r="TOE6" s="131"/>
      <c r="TOF6" s="131"/>
      <c r="TOG6" s="131"/>
      <c r="TOH6" s="131"/>
      <c r="TOI6" s="131"/>
      <c r="TOJ6" s="131"/>
      <c r="TOK6" s="131"/>
      <c r="TOL6" s="131"/>
      <c r="TOM6" s="131"/>
      <c r="TON6" s="131"/>
      <c r="TOO6" s="131"/>
      <c r="TOP6" s="131"/>
      <c r="TOQ6" s="131"/>
      <c r="TOR6" s="131"/>
      <c r="TOS6" s="131"/>
      <c r="TOT6" s="131"/>
      <c r="TOU6" s="131"/>
      <c r="TOV6" s="131"/>
      <c r="TOW6" s="131"/>
      <c r="TOX6" s="131"/>
      <c r="TOY6" s="131"/>
      <c r="TOZ6" s="131"/>
      <c r="TPA6" s="131"/>
      <c r="TPB6" s="131"/>
      <c r="TPC6" s="131"/>
      <c r="TPD6" s="131"/>
      <c r="TPE6" s="131"/>
      <c r="TPF6" s="131"/>
      <c r="TPG6" s="131"/>
      <c r="TPH6" s="131"/>
      <c r="TPI6" s="131"/>
      <c r="TPJ6" s="131"/>
      <c r="TPK6" s="131"/>
      <c r="TPL6" s="131"/>
      <c r="TPM6" s="131"/>
      <c r="TPN6" s="131"/>
      <c r="TPO6" s="131"/>
      <c r="TPP6" s="131"/>
      <c r="TPQ6" s="131"/>
      <c r="TPR6" s="131"/>
      <c r="TPS6" s="131"/>
      <c r="TPT6" s="131"/>
      <c r="TPU6" s="131"/>
      <c r="TPV6" s="131"/>
      <c r="TPW6" s="131"/>
      <c r="TPX6" s="131"/>
      <c r="TPY6" s="131"/>
      <c r="TPZ6" s="131"/>
      <c r="TQA6" s="131"/>
      <c r="TQB6" s="131"/>
      <c r="TQC6" s="131"/>
      <c r="TQD6" s="131"/>
      <c r="TQE6" s="131"/>
      <c r="TQF6" s="131"/>
      <c r="TQG6" s="131"/>
      <c r="TQH6" s="131"/>
      <c r="TQI6" s="131"/>
      <c r="TQJ6" s="131"/>
      <c r="TQK6" s="131"/>
      <c r="TQL6" s="131"/>
      <c r="TQM6" s="131"/>
      <c r="TQN6" s="131"/>
      <c r="TQO6" s="131"/>
      <c r="TQP6" s="131"/>
      <c r="TQQ6" s="131"/>
      <c r="TQR6" s="131"/>
      <c r="TQS6" s="131"/>
      <c r="TQT6" s="131"/>
      <c r="TQU6" s="131"/>
      <c r="TQV6" s="131"/>
      <c r="TQW6" s="131"/>
      <c r="TQX6" s="131"/>
      <c r="TQY6" s="131"/>
      <c r="TQZ6" s="131"/>
      <c r="TRA6" s="131"/>
      <c r="TRB6" s="131"/>
      <c r="TRC6" s="131"/>
      <c r="TRD6" s="131"/>
      <c r="TRE6" s="131"/>
      <c r="TRF6" s="131"/>
      <c r="TRG6" s="131"/>
      <c r="TRH6" s="131"/>
      <c r="TRI6" s="131"/>
      <c r="TRJ6" s="131"/>
      <c r="TRK6" s="131"/>
      <c r="TRL6" s="131"/>
      <c r="TRM6" s="131"/>
      <c r="TRN6" s="131"/>
      <c r="TRO6" s="131"/>
      <c r="TRP6" s="131"/>
      <c r="TRQ6" s="131"/>
      <c r="TRR6" s="131"/>
      <c r="TRS6" s="131"/>
      <c r="TRT6" s="131"/>
      <c r="TRU6" s="131"/>
      <c r="TRV6" s="131"/>
      <c r="TRW6" s="131"/>
      <c r="TRX6" s="131"/>
      <c r="TRY6" s="131"/>
      <c r="TRZ6" s="131"/>
      <c r="TSA6" s="131"/>
      <c r="TSB6" s="131"/>
      <c r="TSC6" s="131"/>
      <c r="TSD6" s="131"/>
      <c r="TSE6" s="131"/>
      <c r="TSF6" s="131"/>
      <c r="TSG6" s="131"/>
      <c r="TSH6" s="131"/>
      <c r="TSI6" s="131"/>
      <c r="TSJ6" s="131"/>
      <c r="TSK6" s="131"/>
      <c r="TSL6" s="131"/>
      <c r="TSM6" s="131"/>
      <c r="TSN6" s="131"/>
      <c r="TSO6" s="131"/>
      <c r="TSP6" s="131"/>
      <c r="TSQ6" s="131"/>
      <c r="TSR6" s="131"/>
      <c r="TSS6" s="131"/>
      <c r="TST6" s="131"/>
      <c r="TSU6" s="131"/>
      <c r="TSV6" s="131"/>
      <c r="TSW6" s="131"/>
      <c r="TSX6" s="131"/>
      <c r="TSY6" s="131"/>
      <c r="TSZ6" s="131"/>
      <c r="TTA6" s="131"/>
      <c r="TTB6" s="131"/>
      <c r="TTC6" s="131"/>
      <c r="TTD6" s="131"/>
      <c r="TTE6" s="131"/>
      <c r="TTF6" s="131"/>
      <c r="TTG6" s="131"/>
      <c r="TTH6" s="131"/>
      <c r="TTI6" s="131"/>
      <c r="TTJ6" s="131"/>
      <c r="TTK6" s="131"/>
      <c r="TTL6" s="131"/>
      <c r="TTM6" s="131"/>
      <c r="TTN6" s="131"/>
      <c r="TTO6" s="131"/>
      <c r="TTP6" s="131"/>
      <c r="TTQ6" s="131"/>
      <c r="TTR6" s="131"/>
      <c r="TTS6" s="131"/>
      <c r="TTT6" s="131"/>
      <c r="TTU6" s="131"/>
      <c r="TTV6" s="131"/>
      <c r="TTW6" s="131"/>
      <c r="TTX6" s="131"/>
      <c r="TTY6" s="131"/>
      <c r="TTZ6" s="131"/>
      <c r="TUA6" s="131"/>
      <c r="TUB6" s="131"/>
      <c r="TUC6" s="131"/>
      <c r="TUD6" s="131"/>
      <c r="TUE6" s="131"/>
      <c r="TUF6" s="131"/>
      <c r="TUG6" s="131"/>
      <c r="TUH6" s="131"/>
      <c r="TUI6" s="131"/>
      <c r="TUJ6" s="131"/>
      <c r="TUK6" s="131"/>
      <c r="TUL6" s="131"/>
      <c r="TUM6" s="131"/>
      <c r="TUN6" s="131"/>
      <c r="TUO6" s="131"/>
      <c r="TUP6" s="131"/>
      <c r="TUQ6" s="131"/>
      <c r="TUR6" s="131"/>
      <c r="TUS6" s="131"/>
      <c r="TUT6" s="131"/>
      <c r="TUU6" s="131"/>
      <c r="TUV6" s="131"/>
      <c r="TUW6" s="131"/>
      <c r="TUX6" s="131"/>
      <c r="TUY6" s="131"/>
      <c r="TUZ6" s="131"/>
      <c r="TVA6" s="131"/>
      <c r="TVB6" s="131"/>
      <c r="TVC6" s="131"/>
      <c r="TVD6" s="131"/>
      <c r="TVE6" s="131"/>
      <c r="TVF6" s="131"/>
      <c r="TVG6" s="131"/>
      <c r="TVH6" s="131"/>
      <c r="TVI6" s="131"/>
      <c r="TVJ6" s="131"/>
      <c r="TVK6" s="131"/>
      <c r="TVL6" s="131"/>
      <c r="TVM6" s="131"/>
      <c r="TVN6" s="131"/>
      <c r="TVO6" s="131"/>
      <c r="TVP6" s="131"/>
      <c r="TVQ6" s="131"/>
      <c r="TVR6" s="131"/>
      <c r="TVS6" s="131"/>
      <c r="TVT6" s="131"/>
      <c r="TVU6" s="131"/>
      <c r="TVV6" s="131"/>
      <c r="TVW6" s="131"/>
      <c r="TVX6" s="131"/>
      <c r="TVY6" s="131"/>
      <c r="TVZ6" s="131"/>
      <c r="TWA6" s="131"/>
      <c r="TWB6" s="131"/>
      <c r="TWC6" s="131"/>
      <c r="TWD6" s="131"/>
      <c r="TWE6" s="131"/>
      <c r="TWF6" s="131"/>
      <c r="TWG6" s="131"/>
      <c r="TWH6" s="131"/>
      <c r="TWI6" s="131"/>
      <c r="TWJ6" s="131"/>
      <c r="TWK6" s="131"/>
      <c r="TWL6" s="131"/>
      <c r="TWM6" s="131"/>
      <c r="TWN6" s="131"/>
      <c r="TWO6" s="131"/>
      <c r="TWP6" s="131"/>
      <c r="TWQ6" s="131"/>
      <c r="TWR6" s="131"/>
      <c r="TWS6" s="131"/>
      <c r="TWT6" s="131"/>
      <c r="TWU6" s="131"/>
      <c r="TWV6" s="131"/>
      <c r="TWW6" s="131"/>
      <c r="TWX6" s="131"/>
      <c r="TWY6" s="131"/>
      <c r="TWZ6" s="131"/>
      <c r="TXA6" s="131"/>
      <c r="TXB6" s="131"/>
      <c r="TXC6" s="131"/>
      <c r="TXD6" s="131"/>
      <c r="TXE6" s="131"/>
      <c r="TXF6" s="131"/>
      <c r="TXG6" s="131"/>
      <c r="TXH6" s="131"/>
      <c r="TXI6" s="131"/>
      <c r="TXJ6" s="131"/>
      <c r="TXK6" s="131"/>
      <c r="TXL6" s="131"/>
      <c r="TXM6" s="131"/>
      <c r="TXN6" s="131"/>
      <c r="TXO6" s="131"/>
      <c r="TXP6" s="131"/>
      <c r="TXQ6" s="131"/>
      <c r="TXR6" s="131"/>
      <c r="TXS6" s="131"/>
      <c r="TXT6" s="131"/>
      <c r="TXU6" s="131"/>
      <c r="TXV6" s="131"/>
      <c r="TXW6" s="131"/>
      <c r="TXX6" s="131"/>
      <c r="TXY6" s="131"/>
      <c r="TXZ6" s="131"/>
      <c r="TYA6" s="131"/>
      <c r="TYB6" s="131"/>
      <c r="TYC6" s="131"/>
      <c r="TYD6" s="131"/>
      <c r="TYE6" s="131"/>
      <c r="TYF6" s="131"/>
      <c r="TYG6" s="131"/>
      <c r="TYH6" s="131"/>
      <c r="TYI6" s="131"/>
      <c r="TYJ6" s="131"/>
      <c r="TYK6" s="131"/>
      <c r="TYL6" s="131"/>
      <c r="TYM6" s="131"/>
      <c r="TYN6" s="131"/>
      <c r="TYO6" s="131"/>
      <c r="TYP6" s="131"/>
      <c r="TYQ6" s="131"/>
      <c r="TYR6" s="131"/>
      <c r="TYS6" s="131"/>
      <c r="TYT6" s="131"/>
      <c r="TYU6" s="131"/>
      <c r="TYV6" s="131"/>
      <c r="TYW6" s="131"/>
      <c r="TYX6" s="131"/>
      <c r="TYY6" s="131"/>
      <c r="TYZ6" s="131"/>
      <c r="TZA6" s="131"/>
      <c r="TZB6" s="131"/>
      <c r="TZC6" s="131"/>
      <c r="TZD6" s="131"/>
      <c r="TZE6" s="131"/>
      <c r="TZF6" s="131"/>
      <c r="TZG6" s="131"/>
      <c r="TZH6" s="131"/>
      <c r="TZI6" s="131"/>
      <c r="TZJ6" s="131"/>
      <c r="TZK6" s="131"/>
      <c r="TZL6" s="131"/>
      <c r="TZM6" s="131"/>
      <c r="TZN6" s="131"/>
      <c r="TZO6" s="131"/>
      <c r="TZP6" s="131"/>
      <c r="TZQ6" s="131"/>
      <c r="TZR6" s="131"/>
      <c r="TZS6" s="131"/>
      <c r="TZT6" s="131"/>
      <c r="TZU6" s="131"/>
      <c r="TZV6" s="131"/>
      <c r="TZW6" s="131"/>
      <c r="TZX6" s="131"/>
      <c r="TZY6" s="131"/>
      <c r="TZZ6" s="131"/>
      <c r="UAA6" s="131"/>
      <c r="UAB6" s="131"/>
      <c r="UAC6" s="131"/>
      <c r="UAD6" s="131"/>
      <c r="UAE6" s="131"/>
      <c r="UAF6" s="131"/>
      <c r="UAG6" s="131"/>
      <c r="UAH6" s="131"/>
      <c r="UAI6" s="131"/>
      <c r="UAJ6" s="131"/>
      <c r="UAK6" s="131"/>
      <c r="UAL6" s="131"/>
      <c r="UAM6" s="131"/>
      <c r="UAN6" s="131"/>
      <c r="UAO6" s="131"/>
      <c r="UAP6" s="131"/>
      <c r="UAQ6" s="131"/>
      <c r="UAR6" s="131"/>
      <c r="UAS6" s="131"/>
      <c r="UAT6" s="131"/>
      <c r="UAU6" s="131"/>
      <c r="UAV6" s="131"/>
      <c r="UAW6" s="131"/>
      <c r="UAX6" s="131"/>
      <c r="UAY6" s="131"/>
      <c r="UAZ6" s="131"/>
      <c r="UBA6" s="131"/>
      <c r="UBB6" s="131"/>
      <c r="UBC6" s="131"/>
      <c r="UBD6" s="131"/>
      <c r="UBE6" s="131"/>
      <c r="UBF6" s="131"/>
      <c r="UBG6" s="131"/>
      <c r="UBH6" s="131"/>
      <c r="UBI6" s="131"/>
      <c r="UBJ6" s="131"/>
      <c r="UBK6" s="131"/>
      <c r="UBL6" s="131"/>
      <c r="UBM6" s="131"/>
      <c r="UBN6" s="131"/>
      <c r="UBO6" s="131"/>
      <c r="UBP6" s="131"/>
      <c r="UBQ6" s="131"/>
      <c r="UBR6" s="131"/>
      <c r="UBS6" s="131"/>
      <c r="UBT6" s="131"/>
      <c r="UBU6" s="131"/>
      <c r="UBV6" s="131"/>
      <c r="UBW6" s="131"/>
      <c r="UBX6" s="131"/>
      <c r="UBY6" s="131"/>
      <c r="UBZ6" s="131"/>
      <c r="UCA6" s="131"/>
      <c r="UCB6" s="131"/>
      <c r="UCC6" s="131"/>
      <c r="UCD6" s="131"/>
      <c r="UCE6" s="131"/>
      <c r="UCF6" s="131"/>
      <c r="UCG6" s="131"/>
      <c r="UCH6" s="131"/>
      <c r="UCI6" s="131"/>
      <c r="UCJ6" s="131"/>
      <c r="UCK6" s="131"/>
      <c r="UCL6" s="131"/>
      <c r="UCM6" s="131"/>
      <c r="UCN6" s="131"/>
      <c r="UCO6" s="131"/>
      <c r="UCP6" s="131"/>
      <c r="UCQ6" s="131"/>
      <c r="UCR6" s="131"/>
      <c r="UCS6" s="131"/>
      <c r="UCT6" s="131"/>
      <c r="UCU6" s="131"/>
      <c r="UCV6" s="131"/>
      <c r="UCW6" s="131"/>
      <c r="UCX6" s="131"/>
      <c r="UCY6" s="131"/>
      <c r="UCZ6" s="131"/>
      <c r="UDA6" s="131"/>
      <c r="UDB6" s="131"/>
      <c r="UDC6" s="131"/>
      <c r="UDD6" s="131"/>
      <c r="UDE6" s="131"/>
      <c r="UDF6" s="131"/>
      <c r="UDG6" s="131"/>
      <c r="UDH6" s="131"/>
      <c r="UDI6" s="131"/>
      <c r="UDJ6" s="131"/>
      <c r="UDK6" s="131"/>
      <c r="UDL6" s="131"/>
      <c r="UDM6" s="131"/>
      <c r="UDN6" s="131"/>
      <c r="UDO6" s="131"/>
      <c r="UDP6" s="131"/>
      <c r="UDQ6" s="131"/>
      <c r="UDR6" s="131"/>
      <c r="UDS6" s="131"/>
      <c r="UDT6" s="131"/>
      <c r="UDU6" s="131"/>
      <c r="UDV6" s="131"/>
      <c r="UDW6" s="131"/>
      <c r="UDX6" s="131"/>
      <c r="UDY6" s="131"/>
      <c r="UDZ6" s="131"/>
      <c r="UEA6" s="131"/>
      <c r="UEB6" s="131"/>
      <c r="UEC6" s="131"/>
      <c r="UED6" s="131"/>
      <c r="UEE6" s="131"/>
      <c r="UEF6" s="131"/>
      <c r="UEG6" s="131"/>
      <c r="UEH6" s="131"/>
      <c r="UEI6" s="131"/>
      <c r="UEJ6" s="131"/>
      <c r="UEK6" s="131"/>
      <c r="UEL6" s="131"/>
      <c r="UEM6" s="131"/>
      <c r="UEN6" s="131"/>
      <c r="UEO6" s="131"/>
      <c r="UEP6" s="131"/>
      <c r="UEQ6" s="131"/>
      <c r="UER6" s="131"/>
      <c r="UES6" s="131"/>
      <c r="UET6" s="131"/>
      <c r="UEU6" s="131"/>
      <c r="UEV6" s="131"/>
      <c r="UEW6" s="131"/>
      <c r="UEX6" s="131"/>
      <c r="UEY6" s="131"/>
      <c r="UEZ6" s="131"/>
      <c r="UFA6" s="131"/>
      <c r="UFB6" s="131"/>
      <c r="UFC6" s="131"/>
      <c r="UFD6" s="131"/>
      <c r="UFE6" s="131"/>
      <c r="UFF6" s="131"/>
      <c r="UFG6" s="131"/>
      <c r="UFH6" s="131"/>
      <c r="UFI6" s="131"/>
      <c r="UFJ6" s="131"/>
      <c r="UFK6" s="131"/>
      <c r="UFL6" s="131"/>
      <c r="UFM6" s="131"/>
      <c r="UFN6" s="131"/>
      <c r="UFO6" s="131"/>
      <c r="UFP6" s="131"/>
      <c r="UFQ6" s="131"/>
      <c r="UFR6" s="131"/>
      <c r="UFS6" s="131"/>
      <c r="UFT6" s="131"/>
      <c r="UFU6" s="131"/>
      <c r="UFV6" s="131"/>
      <c r="UFW6" s="131"/>
      <c r="UFX6" s="131"/>
      <c r="UFY6" s="131"/>
      <c r="UFZ6" s="131"/>
      <c r="UGA6" s="131"/>
      <c r="UGB6" s="131"/>
      <c r="UGC6" s="131"/>
      <c r="UGD6" s="131"/>
      <c r="UGE6" s="131"/>
      <c r="UGF6" s="131"/>
      <c r="UGG6" s="131"/>
      <c r="UGH6" s="131"/>
      <c r="UGI6" s="131"/>
      <c r="UGJ6" s="131"/>
      <c r="UGK6" s="131"/>
      <c r="UGL6" s="131"/>
      <c r="UGM6" s="131"/>
      <c r="UGN6" s="131"/>
      <c r="UGO6" s="131"/>
      <c r="UGP6" s="131"/>
      <c r="UGQ6" s="131"/>
      <c r="UGR6" s="131"/>
      <c r="UGS6" s="131"/>
      <c r="UGT6" s="131"/>
      <c r="UGU6" s="131"/>
      <c r="UGV6" s="131"/>
      <c r="UGW6" s="131"/>
      <c r="UGX6" s="131"/>
      <c r="UGY6" s="131"/>
      <c r="UGZ6" s="131"/>
      <c r="UHA6" s="131"/>
      <c r="UHB6" s="131"/>
      <c r="UHC6" s="131"/>
      <c r="UHD6" s="131"/>
      <c r="UHE6" s="131"/>
      <c r="UHF6" s="131"/>
      <c r="UHG6" s="131"/>
      <c r="UHH6" s="131"/>
      <c r="UHI6" s="131"/>
      <c r="UHJ6" s="131"/>
      <c r="UHK6" s="131"/>
      <c r="UHL6" s="131"/>
      <c r="UHM6" s="131"/>
      <c r="UHN6" s="131"/>
      <c r="UHO6" s="131"/>
      <c r="UHP6" s="131"/>
      <c r="UHQ6" s="131"/>
      <c r="UHR6" s="131"/>
      <c r="UHS6" s="131"/>
      <c r="UHT6" s="131"/>
      <c r="UHU6" s="131"/>
      <c r="UHV6" s="131"/>
      <c r="UHW6" s="131"/>
      <c r="UHX6" s="131"/>
      <c r="UHY6" s="131"/>
      <c r="UHZ6" s="131"/>
      <c r="UIA6" s="131"/>
      <c r="UIB6" s="131"/>
      <c r="UIC6" s="131"/>
      <c r="UID6" s="131"/>
      <c r="UIE6" s="131"/>
      <c r="UIF6" s="131"/>
      <c r="UIG6" s="131"/>
      <c r="UIH6" s="131"/>
      <c r="UII6" s="131"/>
      <c r="UIJ6" s="131"/>
      <c r="UIK6" s="131"/>
      <c r="UIL6" s="131"/>
      <c r="UIM6" s="131"/>
      <c r="UIN6" s="131"/>
      <c r="UIO6" s="131"/>
      <c r="UIP6" s="131"/>
      <c r="UIQ6" s="131"/>
      <c r="UIR6" s="131"/>
      <c r="UIS6" s="131"/>
      <c r="UIT6" s="131"/>
      <c r="UIU6" s="131"/>
      <c r="UIV6" s="131"/>
      <c r="UIW6" s="131"/>
      <c r="UIX6" s="131"/>
      <c r="UIY6" s="131"/>
      <c r="UIZ6" s="131"/>
      <c r="UJA6" s="131"/>
      <c r="UJB6" s="131"/>
      <c r="UJC6" s="131"/>
      <c r="UJD6" s="131"/>
      <c r="UJE6" s="131"/>
      <c r="UJF6" s="131"/>
      <c r="UJG6" s="131"/>
      <c r="UJH6" s="131"/>
      <c r="UJI6" s="131"/>
      <c r="UJJ6" s="131"/>
      <c r="UJK6" s="131"/>
      <c r="UJL6" s="131"/>
      <c r="UJM6" s="131"/>
      <c r="UJN6" s="131"/>
      <c r="UJO6" s="131"/>
      <c r="UJP6" s="131"/>
      <c r="UJQ6" s="131"/>
      <c r="UJR6" s="131"/>
      <c r="UJS6" s="131"/>
      <c r="UJT6" s="131"/>
      <c r="UJU6" s="131"/>
      <c r="UJV6" s="131"/>
      <c r="UJW6" s="131"/>
      <c r="UJX6" s="131"/>
      <c r="UJY6" s="131"/>
      <c r="UJZ6" s="131"/>
      <c r="UKA6" s="131"/>
      <c r="UKB6" s="131"/>
      <c r="UKC6" s="131"/>
      <c r="UKD6" s="131"/>
      <c r="UKE6" s="131"/>
      <c r="UKF6" s="131"/>
      <c r="UKG6" s="131"/>
      <c r="UKH6" s="131"/>
      <c r="UKI6" s="131"/>
      <c r="UKJ6" s="131"/>
      <c r="UKK6" s="131"/>
      <c r="UKL6" s="131"/>
      <c r="UKM6" s="131"/>
      <c r="UKN6" s="131"/>
      <c r="UKO6" s="131"/>
      <c r="UKP6" s="131"/>
      <c r="UKQ6" s="131"/>
      <c r="UKR6" s="131"/>
      <c r="UKS6" s="131"/>
      <c r="UKT6" s="131"/>
      <c r="UKU6" s="131"/>
      <c r="UKV6" s="131"/>
      <c r="UKW6" s="131"/>
      <c r="UKX6" s="131"/>
      <c r="UKY6" s="131"/>
      <c r="UKZ6" s="131"/>
      <c r="ULA6" s="131"/>
      <c r="ULB6" s="131"/>
      <c r="ULC6" s="131"/>
      <c r="ULD6" s="131"/>
      <c r="ULE6" s="131"/>
      <c r="ULF6" s="131"/>
      <c r="ULG6" s="131"/>
      <c r="ULH6" s="131"/>
      <c r="ULI6" s="131"/>
      <c r="ULJ6" s="131"/>
      <c r="ULK6" s="131"/>
      <c r="ULL6" s="131"/>
      <c r="ULM6" s="131"/>
      <c r="ULN6" s="131"/>
      <c r="ULO6" s="131"/>
      <c r="ULP6" s="131"/>
      <c r="ULQ6" s="131"/>
      <c r="ULR6" s="131"/>
      <c r="ULS6" s="131"/>
      <c r="ULT6" s="131"/>
      <c r="ULU6" s="131"/>
      <c r="ULV6" s="131"/>
      <c r="ULW6" s="131"/>
      <c r="ULX6" s="131"/>
      <c r="ULY6" s="131"/>
      <c r="ULZ6" s="131"/>
      <c r="UMA6" s="131"/>
      <c r="UMB6" s="131"/>
      <c r="UMC6" s="131"/>
      <c r="UMD6" s="131"/>
      <c r="UME6" s="131"/>
      <c r="UMF6" s="131"/>
      <c r="UMG6" s="131"/>
      <c r="UMH6" s="131"/>
      <c r="UMI6" s="131"/>
      <c r="UMJ6" s="131"/>
      <c r="UMK6" s="131"/>
      <c r="UML6" s="131"/>
      <c r="UMM6" s="131"/>
      <c r="UMN6" s="131"/>
      <c r="UMO6" s="131"/>
      <c r="UMP6" s="131"/>
      <c r="UMQ6" s="131"/>
      <c r="UMR6" s="131"/>
      <c r="UMS6" s="131"/>
      <c r="UMT6" s="131"/>
      <c r="UMU6" s="131"/>
      <c r="UMV6" s="131"/>
      <c r="UMW6" s="131"/>
      <c r="UMX6" s="131"/>
      <c r="UMY6" s="131"/>
      <c r="UMZ6" s="131"/>
      <c r="UNA6" s="131"/>
      <c r="UNB6" s="131"/>
      <c r="UNC6" s="131"/>
      <c r="UND6" s="131"/>
      <c r="UNE6" s="131"/>
      <c r="UNF6" s="131"/>
      <c r="UNG6" s="131"/>
      <c r="UNH6" s="131"/>
      <c r="UNI6" s="131"/>
      <c r="UNJ6" s="131"/>
      <c r="UNK6" s="131"/>
      <c r="UNL6" s="131"/>
      <c r="UNM6" s="131"/>
      <c r="UNN6" s="131"/>
      <c r="UNO6" s="131"/>
      <c r="UNP6" s="131"/>
      <c r="UNQ6" s="131"/>
      <c r="UNR6" s="131"/>
      <c r="UNS6" s="131"/>
      <c r="UNT6" s="131"/>
      <c r="UNU6" s="131"/>
      <c r="UNV6" s="131"/>
      <c r="UNW6" s="131"/>
      <c r="UNX6" s="131"/>
      <c r="UNY6" s="131"/>
      <c r="UNZ6" s="131"/>
      <c r="UOA6" s="131"/>
      <c r="UOB6" s="131"/>
      <c r="UOC6" s="131"/>
      <c r="UOD6" s="131"/>
      <c r="UOE6" s="131"/>
      <c r="UOF6" s="131"/>
      <c r="UOG6" s="131"/>
      <c r="UOH6" s="131"/>
      <c r="UOI6" s="131"/>
      <c r="UOJ6" s="131"/>
      <c r="UOK6" s="131"/>
      <c r="UOL6" s="131"/>
      <c r="UOM6" s="131"/>
      <c r="UON6" s="131"/>
      <c r="UOO6" s="131"/>
      <c r="UOP6" s="131"/>
      <c r="UOQ6" s="131"/>
      <c r="UOR6" s="131"/>
      <c r="UOS6" s="131"/>
      <c r="UOT6" s="131"/>
      <c r="UOU6" s="131"/>
      <c r="UOV6" s="131"/>
      <c r="UOW6" s="131"/>
      <c r="UOX6" s="131"/>
      <c r="UOY6" s="131"/>
      <c r="UOZ6" s="131"/>
      <c r="UPA6" s="131"/>
      <c r="UPB6" s="131"/>
      <c r="UPC6" s="131"/>
      <c r="UPD6" s="131"/>
      <c r="UPE6" s="131"/>
      <c r="UPF6" s="131"/>
      <c r="UPG6" s="131"/>
      <c r="UPH6" s="131"/>
      <c r="UPI6" s="131"/>
      <c r="UPJ6" s="131"/>
      <c r="UPK6" s="131"/>
      <c r="UPL6" s="131"/>
      <c r="UPM6" s="131"/>
      <c r="UPN6" s="131"/>
      <c r="UPO6" s="131"/>
      <c r="UPP6" s="131"/>
      <c r="UPQ6" s="131"/>
      <c r="UPR6" s="131"/>
      <c r="UPS6" s="131"/>
      <c r="UPT6" s="131"/>
      <c r="UPU6" s="131"/>
      <c r="UPV6" s="131"/>
      <c r="UPW6" s="131"/>
      <c r="UPX6" s="131"/>
      <c r="UPY6" s="131"/>
      <c r="UPZ6" s="131"/>
      <c r="UQA6" s="131"/>
      <c r="UQB6" s="131"/>
      <c r="UQC6" s="131"/>
      <c r="UQD6" s="131"/>
      <c r="UQE6" s="131"/>
      <c r="UQF6" s="131"/>
      <c r="UQG6" s="131"/>
      <c r="UQH6" s="131"/>
      <c r="UQI6" s="131"/>
      <c r="UQJ6" s="131"/>
      <c r="UQK6" s="131"/>
      <c r="UQL6" s="131"/>
      <c r="UQM6" s="131"/>
      <c r="UQN6" s="131"/>
      <c r="UQO6" s="131"/>
      <c r="UQP6" s="131"/>
      <c r="UQQ6" s="131"/>
      <c r="UQR6" s="131"/>
      <c r="UQS6" s="131"/>
      <c r="UQT6" s="131"/>
      <c r="UQU6" s="131"/>
      <c r="UQV6" s="131"/>
      <c r="UQW6" s="131"/>
      <c r="UQX6" s="131"/>
      <c r="UQY6" s="131"/>
      <c r="UQZ6" s="131"/>
      <c r="URA6" s="131"/>
      <c r="URB6" s="131"/>
      <c r="URC6" s="131"/>
      <c r="URD6" s="131"/>
      <c r="URE6" s="131"/>
      <c r="URF6" s="131"/>
      <c r="URG6" s="131"/>
      <c r="URH6" s="131"/>
      <c r="URI6" s="131"/>
      <c r="URJ6" s="131"/>
      <c r="URK6" s="131"/>
      <c r="URL6" s="131"/>
      <c r="URM6" s="131"/>
      <c r="URN6" s="131"/>
      <c r="URO6" s="131"/>
      <c r="URP6" s="131"/>
      <c r="URQ6" s="131"/>
      <c r="URR6" s="131"/>
      <c r="URS6" s="131"/>
      <c r="URT6" s="131"/>
      <c r="URU6" s="131"/>
      <c r="URV6" s="131"/>
      <c r="URW6" s="131"/>
      <c r="URX6" s="131"/>
      <c r="URY6" s="131"/>
      <c r="URZ6" s="131"/>
      <c r="USA6" s="131"/>
      <c r="USB6" s="131"/>
      <c r="USC6" s="131"/>
      <c r="USD6" s="131"/>
      <c r="USE6" s="131"/>
      <c r="USF6" s="131"/>
      <c r="USG6" s="131"/>
      <c r="USH6" s="131"/>
      <c r="USI6" s="131"/>
      <c r="USJ6" s="131"/>
      <c r="USK6" s="131"/>
      <c r="USL6" s="131"/>
      <c r="USM6" s="131"/>
      <c r="USN6" s="131"/>
      <c r="USO6" s="131"/>
      <c r="USP6" s="131"/>
      <c r="USQ6" s="131"/>
      <c r="USR6" s="131"/>
      <c r="USS6" s="131"/>
      <c r="UST6" s="131"/>
      <c r="USU6" s="131"/>
      <c r="USV6" s="131"/>
      <c r="USW6" s="131"/>
      <c r="USX6" s="131"/>
      <c r="USY6" s="131"/>
      <c r="USZ6" s="131"/>
      <c r="UTA6" s="131"/>
      <c r="UTB6" s="131"/>
      <c r="UTC6" s="131"/>
      <c r="UTD6" s="131"/>
      <c r="UTE6" s="131"/>
      <c r="UTF6" s="131"/>
      <c r="UTG6" s="131"/>
      <c r="UTH6" s="131"/>
      <c r="UTI6" s="131"/>
      <c r="UTJ6" s="131"/>
      <c r="UTK6" s="131"/>
      <c r="UTL6" s="131"/>
      <c r="UTM6" s="131"/>
      <c r="UTN6" s="131"/>
      <c r="UTO6" s="131"/>
      <c r="UTP6" s="131"/>
      <c r="UTQ6" s="131"/>
      <c r="UTR6" s="131"/>
      <c r="UTS6" s="131"/>
      <c r="UTT6" s="131"/>
      <c r="UTU6" s="131"/>
      <c r="UTV6" s="131"/>
      <c r="UTW6" s="131"/>
      <c r="UTX6" s="131"/>
      <c r="UTY6" s="131"/>
      <c r="UTZ6" s="131"/>
      <c r="UUA6" s="131"/>
      <c r="UUB6" s="131"/>
      <c r="UUC6" s="131"/>
      <c r="UUD6" s="131"/>
      <c r="UUE6" s="131"/>
      <c r="UUF6" s="131"/>
      <c r="UUG6" s="131"/>
      <c r="UUH6" s="131"/>
      <c r="UUI6" s="131"/>
      <c r="UUJ6" s="131"/>
      <c r="UUK6" s="131"/>
      <c r="UUL6" s="131"/>
      <c r="UUM6" s="131"/>
      <c r="UUN6" s="131"/>
      <c r="UUO6" s="131"/>
      <c r="UUP6" s="131"/>
      <c r="UUQ6" s="131"/>
      <c r="UUR6" s="131"/>
      <c r="UUS6" s="131"/>
      <c r="UUT6" s="131"/>
      <c r="UUU6" s="131"/>
      <c r="UUV6" s="131"/>
      <c r="UUW6" s="131"/>
      <c r="UUX6" s="131"/>
      <c r="UUY6" s="131"/>
      <c r="UUZ6" s="131"/>
      <c r="UVA6" s="131"/>
      <c r="UVB6" s="131"/>
      <c r="UVC6" s="131"/>
      <c r="UVD6" s="131"/>
      <c r="UVE6" s="131"/>
      <c r="UVF6" s="131"/>
      <c r="UVG6" s="131"/>
      <c r="UVH6" s="131"/>
      <c r="UVI6" s="131"/>
      <c r="UVJ6" s="131"/>
      <c r="UVK6" s="131"/>
      <c r="UVL6" s="131"/>
      <c r="UVM6" s="131"/>
      <c r="UVN6" s="131"/>
      <c r="UVO6" s="131"/>
      <c r="UVP6" s="131"/>
      <c r="UVQ6" s="131"/>
      <c r="UVR6" s="131"/>
      <c r="UVS6" s="131"/>
      <c r="UVT6" s="131"/>
      <c r="UVU6" s="131"/>
      <c r="UVV6" s="131"/>
      <c r="UVW6" s="131"/>
      <c r="UVX6" s="131"/>
      <c r="UVY6" s="131"/>
      <c r="UVZ6" s="131"/>
      <c r="UWA6" s="131"/>
      <c r="UWB6" s="131"/>
      <c r="UWC6" s="131"/>
      <c r="UWD6" s="131"/>
      <c r="UWE6" s="131"/>
      <c r="UWF6" s="131"/>
      <c r="UWG6" s="131"/>
      <c r="UWH6" s="131"/>
      <c r="UWI6" s="131"/>
      <c r="UWJ6" s="131"/>
      <c r="UWK6" s="131"/>
      <c r="UWL6" s="131"/>
      <c r="UWM6" s="131"/>
      <c r="UWN6" s="131"/>
      <c r="UWO6" s="131"/>
      <c r="UWP6" s="131"/>
      <c r="UWQ6" s="131"/>
      <c r="UWR6" s="131"/>
      <c r="UWS6" s="131"/>
      <c r="UWT6" s="131"/>
      <c r="UWU6" s="131"/>
      <c r="UWV6" s="131"/>
      <c r="UWW6" s="131"/>
      <c r="UWX6" s="131"/>
      <c r="UWY6" s="131"/>
      <c r="UWZ6" s="131"/>
      <c r="UXA6" s="131"/>
      <c r="UXB6" s="131"/>
      <c r="UXC6" s="131"/>
      <c r="UXD6" s="131"/>
      <c r="UXE6" s="131"/>
      <c r="UXF6" s="131"/>
      <c r="UXG6" s="131"/>
      <c r="UXH6" s="131"/>
      <c r="UXI6" s="131"/>
      <c r="UXJ6" s="131"/>
      <c r="UXK6" s="131"/>
      <c r="UXL6" s="131"/>
      <c r="UXM6" s="131"/>
      <c r="UXN6" s="131"/>
      <c r="UXO6" s="131"/>
      <c r="UXP6" s="131"/>
      <c r="UXQ6" s="131"/>
      <c r="UXR6" s="131"/>
      <c r="UXS6" s="131"/>
      <c r="UXT6" s="131"/>
      <c r="UXU6" s="131"/>
      <c r="UXV6" s="131"/>
      <c r="UXW6" s="131"/>
      <c r="UXX6" s="131"/>
      <c r="UXY6" s="131"/>
      <c r="UXZ6" s="131"/>
      <c r="UYA6" s="131"/>
      <c r="UYB6" s="131"/>
      <c r="UYC6" s="131"/>
      <c r="UYD6" s="131"/>
      <c r="UYE6" s="131"/>
      <c r="UYF6" s="131"/>
      <c r="UYG6" s="131"/>
      <c r="UYH6" s="131"/>
      <c r="UYI6" s="131"/>
      <c r="UYJ6" s="131"/>
      <c r="UYK6" s="131"/>
      <c r="UYL6" s="131"/>
      <c r="UYM6" s="131"/>
      <c r="UYN6" s="131"/>
      <c r="UYO6" s="131"/>
      <c r="UYP6" s="131"/>
      <c r="UYQ6" s="131"/>
      <c r="UYR6" s="131"/>
      <c r="UYS6" s="131"/>
      <c r="UYT6" s="131"/>
      <c r="UYU6" s="131"/>
      <c r="UYV6" s="131"/>
      <c r="UYW6" s="131"/>
      <c r="UYX6" s="131"/>
      <c r="UYY6" s="131"/>
      <c r="UYZ6" s="131"/>
      <c r="UZA6" s="131"/>
      <c r="UZB6" s="131"/>
      <c r="UZC6" s="131"/>
      <c r="UZD6" s="131"/>
      <c r="UZE6" s="131"/>
      <c r="UZF6" s="131"/>
      <c r="UZG6" s="131"/>
      <c r="UZH6" s="131"/>
      <c r="UZI6" s="131"/>
      <c r="UZJ6" s="131"/>
      <c r="UZK6" s="131"/>
      <c r="UZL6" s="131"/>
      <c r="UZM6" s="131"/>
      <c r="UZN6" s="131"/>
      <c r="UZO6" s="131"/>
      <c r="UZP6" s="131"/>
      <c r="UZQ6" s="131"/>
      <c r="UZR6" s="131"/>
      <c r="UZS6" s="131"/>
      <c r="UZT6" s="131"/>
      <c r="UZU6" s="131"/>
      <c r="UZV6" s="131"/>
      <c r="UZW6" s="131"/>
      <c r="UZX6" s="131"/>
      <c r="UZY6" s="131"/>
      <c r="UZZ6" s="131"/>
      <c r="VAA6" s="131"/>
      <c r="VAB6" s="131"/>
      <c r="VAC6" s="131"/>
      <c r="VAD6" s="131"/>
      <c r="VAE6" s="131"/>
      <c r="VAF6" s="131"/>
      <c r="VAG6" s="131"/>
      <c r="VAH6" s="131"/>
      <c r="VAI6" s="131"/>
      <c r="VAJ6" s="131"/>
      <c r="VAK6" s="131"/>
      <c r="VAL6" s="131"/>
      <c r="VAM6" s="131"/>
      <c r="VAN6" s="131"/>
      <c r="VAO6" s="131"/>
      <c r="VAP6" s="131"/>
      <c r="VAQ6" s="131"/>
      <c r="VAR6" s="131"/>
      <c r="VAS6" s="131"/>
      <c r="VAT6" s="131"/>
      <c r="VAU6" s="131"/>
      <c r="VAV6" s="131"/>
      <c r="VAW6" s="131"/>
      <c r="VAX6" s="131"/>
      <c r="VAY6" s="131"/>
      <c r="VAZ6" s="131"/>
      <c r="VBA6" s="131"/>
      <c r="VBB6" s="131"/>
      <c r="VBC6" s="131"/>
      <c r="VBD6" s="131"/>
      <c r="VBE6" s="131"/>
      <c r="VBF6" s="131"/>
      <c r="VBG6" s="131"/>
      <c r="VBH6" s="131"/>
      <c r="VBI6" s="131"/>
      <c r="VBJ6" s="131"/>
      <c r="VBK6" s="131"/>
      <c r="VBL6" s="131"/>
      <c r="VBM6" s="131"/>
      <c r="VBN6" s="131"/>
      <c r="VBO6" s="131"/>
      <c r="VBP6" s="131"/>
      <c r="VBQ6" s="131"/>
      <c r="VBR6" s="131"/>
      <c r="VBS6" s="131"/>
      <c r="VBT6" s="131"/>
      <c r="VBU6" s="131"/>
      <c r="VBV6" s="131"/>
      <c r="VBW6" s="131"/>
      <c r="VBX6" s="131"/>
      <c r="VBY6" s="131"/>
      <c r="VBZ6" s="131"/>
      <c r="VCA6" s="131"/>
      <c r="VCB6" s="131"/>
      <c r="VCC6" s="131"/>
      <c r="VCD6" s="131"/>
      <c r="VCE6" s="131"/>
      <c r="VCF6" s="131"/>
      <c r="VCG6" s="131"/>
      <c r="VCH6" s="131"/>
      <c r="VCI6" s="131"/>
      <c r="VCJ6" s="131"/>
      <c r="VCK6" s="131"/>
      <c r="VCL6" s="131"/>
      <c r="VCM6" s="131"/>
      <c r="VCN6" s="131"/>
      <c r="VCO6" s="131"/>
      <c r="VCP6" s="131"/>
      <c r="VCQ6" s="131"/>
      <c r="VCR6" s="131"/>
      <c r="VCS6" s="131"/>
      <c r="VCT6" s="131"/>
      <c r="VCU6" s="131"/>
      <c r="VCV6" s="131"/>
      <c r="VCW6" s="131"/>
      <c r="VCX6" s="131"/>
      <c r="VCY6" s="131"/>
      <c r="VCZ6" s="131"/>
      <c r="VDA6" s="131"/>
      <c r="VDB6" s="131"/>
      <c r="VDC6" s="131"/>
      <c r="VDD6" s="131"/>
      <c r="VDE6" s="131"/>
      <c r="VDF6" s="131"/>
      <c r="VDG6" s="131"/>
      <c r="VDH6" s="131"/>
      <c r="VDI6" s="131"/>
      <c r="VDJ6" s="131"/>
      <c r="VDK6" s="131"/>
      <c r="VDL6" s="131"/>
      <c r="VDM6" s="131"/>
      <c r="VDN6" s="131"/>
      <c r="VDO6" s="131"/>
      <c r="VDP6" s="131"/>
      <c r="VDQ6" s="131"/>
      <c r="VDR6" s="131"/>
      <c r="VDS6" s="131"/>
      <c r="VDT6" s="131"/>
      <c r="VDU6" s="131"/>
      <c r="VDV6" s="131"/>
      <c r="VDW6" s="131"/>
      <c r="VDX6" s="131"/>
      <c r="VDY6" s="131"/>
      <c r="VDZ6" s="131"/>
      <c r="VEA6" s="131"/>
      <c r="VEB6" s="131"/>
      <c r="VEC6" s="131"/>
      <c r="VED6" s="131"/>
      <c r="VEE6" s="131"/>
      <c r="VEF6" s="131"/>
      <c r="VEG6" s="131"/>
      <c r="VEH6" s="131"/>
      <c r="VEI6" s="131"/>
      <c r="VEJ6" s="131"/>
      <c r="VEK6" s="131"/>
      <c r="VEL6" s="131"/>
      <c r="VEM6" s="131"/>
      <c r="VEN6" s="131"/>
      <c r="VEO6" s="131"/>
      <c r="VEP6" s="131"/>
      <c r="VEQ6" s="131"/>
      <c r="VER6" s="131"/>
      <c r="VES6" s="131"/>
      <c r="VET6" s="131"/>
      <c r="VEU6" s="131"/>
      <c r="VEV6" s="131"/>
      <c r="VEW6" s="131"/>
      <c r="VEX6" s="131"/>
      <c r="VEY6" s="131"/>
      <c r="VEZ6" s="131"/>
      <c r="VFA6" s="131"/>
      <c r="VFB6" s="131"/>
      <c r="VFC6" s="131"/>
      <c r="VFD6" s="131"/>
      <c r="VFE6" s="131"/>
      <c r="VFF6" s="131"/>
      <c r="VFG6" s="131"/>
      <c r="VFH6" s="131"/>
      <c r="VFI6" s="131"/>
      <c r="VFJ6" s="131"/>
      <c r="VFK6" s="131"/>
      <c r="VFL6" s="131"/>
      <c r="VFM6" s="131"/>
      <c r="VFN6" s="131"/>
      <c r="VFO6" s="131"/>
      <c r="VFP6" s="131"/>
      <c r="VFQ6" s="131"/>
      <c r="VFR6" s="131"/>
      <c r="VFS6" s="131"/>
      <c r="VFT6" s="131"/>
      <c r="VFU6" s="131"/>
      <c r="VFV6" s="131"/>
      <c r="VFW6" s="131"/>
      <c r="VFX6" s="131"/>
      <c r="VFY6" s="131"/>
      <c r="VFZ6" s="131"/>
      <c r="VGA6" s="131"/>
      <c r="VGB6" s="131"/>
      <c r="VGC6" s="131"/>
      <c r="VGD6" s="131"/>
      <c r="VGE6" s="131"/>
      <c r="VGF6" s="131"/>
      <c r="VGG6" s="131"/>
      <c r="VGH6" s="131"/>
      <c r="VGI6" s="131"/>
      <c r="VGJ6" s="131"/>
      <c r="VGK6" s="131"/>
      <c r="VGL6" s="131"/>
      <c r="VGM6" s="131"/>
      <c r="VGN6" s="131"/>
      <c r="VGO6" s="131"/>
      <c r="VGP6" s="131"/>
      <c r="VGQ6" s="131"/>
      <c r="VGR6" s="131"/>
      <c r="VGS6" s="131"/>
      <c r="VGT6" s="131"/>
      <c r="VGU6" s="131"/>
      <c r="VGV6" s="131"/>
      <c r="VGW6" s="131"/>
      <c r="VGX6" s="131"/>
      <c r="VGY6" s="131"/>
      <c r="VGZ6" s="131"/>
      <c r="VHA6" s="131"/>
      <c r="VHB6" s="131"/>
      <c r="VHC6" s="131"/>
      <c r="VHD6" s="131"/>
      <c r="VHE6" s="131"/>
      <c r="VHF6" s="131"/>
      <c r="VHG6" s="131"/>
      <c r="VHH6" s="131"/>
      <c r="VHI6" s="131"/>
      <c r="VHJ6" s="131"/>
      <c r="VHK6" s="131"/>
      <c r="VHL6" s="131"/>
      <c r="VHM6" s="131"/>
      <c r="VHN6" s="131"/>
      <c r="VHO6" s="131"/>
      <c r="VHP6" s="131"/>
      <c r="VHQ6" s="131"/>
      <c r="VHR6" s="131"/>
      <c r="VHS6" s="131"/>
      <c r="VHT6" s="131"/>
      <c r="VHU6" s="131"/>
      <c r="VHV6" s="131"/>
      <c r="VHW6" s="131"/>
      <c r="VHX6" s="131"/>
      <c r="VHY6" s="131"/>
      <c r="VHZ6" s="131"/>
      <c r="VIA6" s="131"/>
      <c r="VIB6" s="131"/>
      <c r="VIC6" s="131"/>
      <c r="VID6" s="131"/>
      <c r="VIE6" s="131"/>
      <c r="VIF6" s="131"/>
      <c r="VIG6" s="131"/>
      <c r="VIH6" s="131"/>
      <c r="VII6" s="131"/>
      <c r="VIJ6" s="131"/>
      <c r="VIK6" s="131"/>
      <c r="VIL6" s="131"/>
      <c r="VIM6" s="131"/>
      <c r="VIN6" s="131"/>
      <c r="VIO6" s="131"/>
      <c r="VIP6" s="131"/>
      <c r="VIQ6" s="131"/>
      <c r="VIR6" s="131"/>
      <c r="VIS6" s="131"/>
      <c r="VIT6" s="131"/>
      <c r="VIU6" s="131"/>
      <c r="VIV6" s="131"/>
      <c r="VIW6" s="131"/>
      <c r="VIX6" s="131"/>
      <c r="VIY6" s="131"/>
      <c r="VIZ6" s="131"/>
      <c r="VJA6" s="131"/>
      <c r="VJB6" s="131"/>
      <c r="VJC6" s="131"/>
      <c r="VJD6" s="131"/>
      <c r="VJE6" s="131"/>
      <c r="VJF6" s="131"/>
      <c r="VJG6" s="131"/>
      <c r="VJH6" s="131"/>
      <c r="VJI6" s="131"/>
      <c r="VJJ6" s="131"/>
      <c r="VJK6" s="131"/>
      <c r="VJL6" s="131"/>
      <c r="VJM6" s="131"/>
      <c r="VJN6" s="131"/>
      <c r="VJO6" s="131"/>
      <c r="VJP6" s="131"/>
      <c r="VJQ6" s="131"/>
      <c r="VJR6" s="131"/>
      <c r="VJS6" s="131"/>
      <c r="VJT6" s="131"/>
      <c r="VJU6" s="131"/>
      <c r="VJV6" s="131"/>
      <c r="VJW6" s="131"/>
      <c r="VJX6" s="131"/>
      <c r="VJY6" s="131"/>
      <c r="VJZ6" s="131"/>
      <c r="VKA6" s="131"/>
      <c r="VKB6" s="131"/>
      <c r="VKC6" s="131"/>
      <c r="VKD6" s="131"/>
      <c r="VKE6" s="131"/>
      <c r="VKF6" s="131"/>
      <c r="VKG6" s="131"/>
      <c r="VKH6" s="131"/>
      <c r="VKI6" s="131"/>
      <c r="VKJ6" s="131"/>
      <c r="VKK6" s="131"/>
      <c r="VKL6" s="131"/>
      <c r="VKM6" s="131"/>
      <c r="VKN6" s="131"/>
      <c r="VKO6" s="131"/>
      <c r="VKP6" s="131"/>
      <c r="VKQ6" s="131"/>
      <c r="VKR6" s="131"/>
      <c r="VKS6" s="131"/>
      <c r="VKT6" s="131"/>
      <c r="VKU6" s="131"/>
      <c r="VKV6" s="131"/>
      <c r="VKW6" s="131"/>
      <c r="VKX6" s="131"/>
      <c r="VKY6" s="131"/>
      <c r="VKZ6" s="131"/>
      <c r="VLA6" s="131"/>
      <c r="VLB6" s="131"/>
      <c r="VLC6" s="131"/>
      <c r="VLD6" s="131"/>
      <c r="VLE6" s="131"/>
      <c r="VLF6" s="131"/>
      <c r="VLG6" s="131"/>
      <c r="VLH6" s="131"/>
      <c r="VLI6" s="131"/>
      <c r="VLJ6" s="131"/>
      <c r="VLK6" s="131"/>
      <c r="VLL6" s="131"/>
      <c r="VLM6" s="131"/>
      <c r="VLN6" s="131"/>
      <c r="VLO6" s="131"/>
      <c r="VLP6" s="131"/>
      <c r="VLQ6" s="131"/>
      <c r="VLR6" s="131"/>
      <c r="VLS6" s="131"/>
      <c r="VLT6" s="131"/>
      <c r="VLU6" s="131"/>
      <c r="VLV6" s="131"/>
      <c r="VLW6" s="131"/>
      <c r="VLX6" s="131"/>
      <c r="VLY6" s="131"/>
      <c r="VLZ6" s="131"/>
      <c r="VMA6" s="131"/>
      <c r="VMB6" s="131"/>
      <c r="VMC6" s="131"/>
      <c r="VMD6" s="131"/>
      <c r="VME6" s="131"/>
      <c r="VMF6" s="131"/>
      <c r="VMG6" s="131"/>
      <c r="VMH6" s="131"/>
      <c r="VMI6" s="131"/>
      <c r="VMJ6" s="131"/>
      <c r="VMK6" s="131"/>
      <c r="VML6" s="131"/>
      <c r="VMM6" s="131"/>
      <c r="VMN6" s="131"/>
      <c r="VMO6" s="131"/>
      <c r="VMP6" s="131"/>
      <c r="VMQ6" s="131"/>
      <c r="VMR6" s="131"/>
      <c r="VMS6" s="131"/>
      <c r="VMT6" s="131"/>
      <c r="VMU6" s="131"/>
      <c r="VMV6" s="131"/>
      <c r="VMW6" s="131"/>
      <c r="VMX6" s="131"/>
      <c r="VMY6" s="131"/>
      <c r="VMZ6" s="131"/>
      <c r="VNA6" s="131"/>
      <c r="VNB6" s="131"/>
      <c r="VNC6" s="131"/>
      <c r="VND6" s="131"/>
      <c r="VNE6" s="131"/>
      <c r="VNF6" s="131"/>
      <c r="VNG6" s="131"/>
      <c r="VNH6" s="131"/>
      <c r="VNI6" s="131"/>
      <c r="VNJ6" s="131"/>
      <c r="VNK6" s="131"/>
      <c r="VNL6" s="131"/>
      <c r="VNM6" s="131"/>
      <c r="VNN6" s="131"/>
      <c r="VNO6" s="131"/>
      <c r="VNP6" s="131"/>
      <c r="VNQ6" s="131"/>
      <c r="VNR6" s="131"/>
      <c r="VNS6" s="131"/>
      <c r="VNT6" s="131"/>
      <c r="VNU6" s="131"/>
      <c r="VNV6" s="131"/>
      <c r="VNW6" s="131"/>
      <c r="VNX6" s="131"/>
      <c r="VNY6" s="131"/>
      <c r="VNZ6" s="131"/>
      <c r="VOA6" s="131"/>
      <c r="VOB6" s="131"/>
      <c r="VOC6" s="131"/>
      <c r="VOD6" s="131"/>
      <c r="VOE6" s="131"/>
      <c r="VOF6" s="131"/>
      <c r="VOG6" s="131"/>
      <c r="VOH6" s="131"/>
      <c r="VOI6" s="131"/>
      <c r="VOJ6" s="131"/>
      <c r="VOK6" s="131"/>
      <c r="VOL6" s="131"/>
      <c r="VOM6" s="131"/>
      <c r="VON6" s="131"/>
      <c r="VOO6" s="131"/>
      <c r="VOP6" s="131"/>
      <c r="VOQ6" s="131"/>
      <c r="VOR6" s="131"/>
      <c r="VOS6" s="131"/>
      <c r="VOT6" s="131"/>
      <c r="VOU6" s="131"/>
      <c r="VOV6" s="131"/>
      <c r="VOW6" s="131"/>
      <c r="VOX6" s="131"/>
      <c r="VOY6" s="131"/>
      <c r="VOZ6" s="131"/>
      <c r="VPA6" s="131"/>
      <c r="VPB6" s="131"/>
      <c r="VPC6" s="131"/>
      <c r="VPD6" s="131"/>
      <c r="VPE6" s="131"/>
      <c r="VPF6" s="131"/>
      <c r="VPG6" s="131"/>
      <c r="VPH6" s="131"/>
      <c r="VPI6" s="131"/>
      <c r="VPJ6" s="131"/>
      <c r="VPK6" s="131"/>
      <c r="VPL6" s="131"/>
      <c r="VPM6" s="131"/>
      <c r="VPN6" s="131"/>
      <c r="VPO6" s="131"/>
      <c r="VPP6" s="131"/>
      <c r="VPQ6" s="131"/>
      <c r="VPR6" s="131"/>
      <c r="VPS6" s="131"/>
      <c r="VPT6" s="131"/>
      <c r="VPU6" s="131"/>
      <c r="VPV6" s="131"/>
      <c r="VPW6" s="131"/>
      <c r="VPX6" s="131"/>
      <c r="VPY6" s="131"/>
      <c r="VPZ6" s="131"/>
      <c r="VQA6" s="131"/>
      <c r="VQB6" s="131"/>
      <c r="VQC6" s="131"/>
      <c r="VQD6" s="131"/>
      <c r="VQE6" s="131"/>
      <c r="VQF6" s="131"/>
      <c r="VQG6" s="131"/>
      <c r="VQH6" s="131"/>
      <c r="VQI6" s="131"/>
      <c r="VQJ6" s="131"/>
      <c r="VQK6" s="131"/>
      <c r="VQL6" s="131"/>
      <c r="VQM6" s="131"/>
      <c r="VQN6" s="131"/>
      <c r="VQO6" s="131"/>
      <c r="VQP6" s="131"/>
      <c r="VQQ6" s="131"/>
      <c r="VQR6" s="131"/>
      <c r="VQS6" s="131"/>
      <c r="VQT6" s="131"/>
      <c r="VQU6" s="131"/>
      <c r="VQV6" s="131"/>
      <c r="VQW6" s="131"/>
      <c r="VQX6" s="131"/>
      <c r="VQY6" s="131"/>
      <c r="VQZ6" s="131"/>
      <c r="VRA6" s="131"/>
      <c r="VRB6" s="131"/>
      <c r="VRC6" s="131"/>
      <c r="VRD6" s="131"/>
      <c r="VRE6" s="131"/>
      <c r="VRF6" s="131"/>
      <c r="VRG6" s="131"/>
      <c r="VRH6" s="131"/>
      <c r="VRI6" s="131"/>
      <c r="VRJ6" s="131"/>
      <c r="VRK6" s="131"/>
      <c r="VRL6" s="131"/>
      <c r="VRM6" s="131"/>
      <c r="VRN6" s="131"/>
      <c r="VRO6" s="131"/>
      <c r="VRP6" s="131"/>
      <c r="VRQ6" s="131"/>
      <c r="VRR6" s="131"/>
      <c r="VRS6" s="131"/>
      <c r="VRT6" s="131"/>
      <c r="VRU6" s="131"/>
      <c r="VRV6" s="131"/>
      <c r="VRW6" s="131"/>
      <c r="VRX6" s="131"/>
      <c r="VRY6" s="131"/>
      <c r="VRZ6" s="131"/>
      <c r="VSA6" s="131"/>
      <c r="VSB6" s="131"/>
      <c r="VSC6" s="131"/>
      <c r="VSD6" s="131"/>
      <c r="VSE6" s="131"/>
      <c r="VSF6" s="131"/>
      <c r="VSG6" s="131"/>
      <c r="VSH6" s="131"/>
      <c r="VSI6" s="131"/>
      <c r="VSJ6" s="131"/>
      <c r="VSK6" s="131"/>
      <c r="VSL6" s="131"/>
      <c r="VSM6" s="131"/>
      <c r="VSN6" s="131"/>
      <c r="VSO6" s="131"/>
      <c r="VSP6" s="131"/>
      <c r="VSQ6" s="131"/>
      <c r="VSR6" s="131"/>
      <c r="VSS6" s="131"/>
      <c r="VST6" s="131"/>
      <c r="VSU6" s="131"/>
      <c r="VSV6" s="131"/>
      <c r="VSW6" s="131"/>
      <c r="VSX6" s="131"/>
      <c r="VSY6" s="131"/>
      <c r="VSZ6" s="131"/>
      <c r="VTA6" s="131"/>
      <c r="VTB6" s="131"/>
      <c r="VTC6" s="131"/>
      <c r="VTD6" s="131"/>
      <c r="VTE6" s="131"/>
      <c r="VTF6" s="131"/>
      <c r="VTG6" s="131"/>
      <c r="VTH6" s="131"/>
      <c r="VTI6" s="131"/>
      <c r="VTJ6" s="131"/>
      <c r="VTK6" s="131"/>
      <c r="VTL6" s="131"/>
      <c r="VTM6" s="131"/>
      <c r="VTN6" s="131"/>
      <c r="VTO6" s="131"/>
      <c r="VTP6" s="131"/>
      <c r="VTQ6" s="131"/>
      <c r="VTR6" s="131"/>
      <c r="VTS6" s="131"/>
      <c r="VTT6" s="131"/>
      <c r="VTU6" s="131"/>
      <c r="VTV6" s="131"/>
      <c r="VTW6" s="131"/>
      <c r="VTX6" s="131"/>
      <c r="VTY6" s="131"/>
      <c r="VTZ6" s="131"/>
      <c r="VUA6" s="131"/>
      <c r="VUB6" s="131"/>
      <c r="VUC6" s="131"/>
      <c r="VUD6" s="131"/>
      <c r="VUE6" s="131"/>
      <c r="VUF6" s="131"/>
      <c r="VUG6" s="131"/>
      <c r="VUH6" s="131"/>
      <c r="VUI6" s="131"/>
      <c r="VUJ6" s="131"/>
      <c r="VUK6" s="131"/>
      <c r="VUL6" s="131"/>
      <c r="VUM6" s="131"/>
      <c r="VUN6" s="131"/>
      <c r="VUO6" s="131"/>
      <c r="VUP6" s="131"/>
      <c r="VUQ6" s="131"/>
      <c r="VUR6" s="131"/>
      <c r="VUS6" s="131"/>
      <c r="VUT6" s="131"/>
      <c r="VUU6" s="131"/>
      <c r="VUV6" s="131"/>
      <c r="VUW6" s="131"/>
      <c r="VUX6" s="131"/>
      <c r="VUY6" s="131"/>
      <c r="VUZ6" s="131"/>
      <c r="VVA6" s="131"/>
      <c r="VVB6" s="131"/>
      <c r="VVC6" s="131"/>
      <c r="VVD6" s="131"/>
      <c r="VVE6" s="131"/>
      <c r="VVF6" s="131"/>
      <c r="VVG6" s="131"/>
      <c r="VVH6" s="131"/>
      <c r="VVI6" s="131"/>
      <c r="VVJ6" s="131"/>
      <c r="VVK6" s="131"/>
      <c r="VVL6" s="131"/>
      <c r="VVM6" s="131"/>
      <c r="VVN6" s="131"/>
      <c r="VVO6" s="131"/>
      <c r="VVP6" s="131"/>
      <c r="VVQ6" s="131"/>
      <c r="VVR6" s="131"/>
      <c r="VVS6" s="131"/>
      <c r="VVT6" s="131"/>
      <c r="VVU6" s="131"/>
      <c r="VVV6" s="131"/>
      <c r="VVW6" s="131"/>
      <c r="VVX6" s="131"/>
      <c r="VVY6" s="131"/>
      <c r="VVZ6" s="131"/>
      <c r="VWA6" s="131"/>
      <c r="VWB6" s="131"/>
      <c r="VWC6" s="131"/>
      <c r="VWD6" s="131"/>
      <c r="VWE6" s="131"/>
      <c r="VWF6" s="131"/>
      <c r="VWG6" s="131"/>
      <c r="VWH6" s="131"/>
      <c r="VWI6" s="131"/>
      <c r="VWJ6" s="131"/>
      <c r="VWK6" s="131"/>
      <c r="VWL6" s="131"/>
      <c r="VWM6" s="131"/>
      <c r="VWN6" s="131"/>
      <c r="VWO6" s="131"/>
      <c r="VWP6" s="131"/>
      <c r="VWQ6" s="131"/>
      <c r="VWR6" s="131"/>
      <c r="VWS6" s="131"/>
      <c r="VWT6" s="131"/>
      <c r="VWU6" s="131"/>
      <c r="VWV6" s="131"/>
      <c r="VWW6" s="131"/>
      <c r="VWX6" s="131"/>
      <c r="VWY6" s="131"/>
      <c r="VWZ6" s="131"/>
      <c r="VXA6" s="131"/>
      <c r="VXB6" s="131"/>
      <c r="VXC6" s="131"/>
      <c r="VXD6" s="131"/>
      <c r="VXE6" s="131"/>
      <c r="VXF6" s="131"/>
      <c r="VXG6" s="131"/>
      <c r="VXH6" s="131"/>
      <c r="VXI6" s="131"/>
      <c r="VXJ6" s="131"/>
      <c r="VXK6" s="131"/>
      <c r="VXL6" s="131"/>
      <c r="VXM6" s="131"/>
      <c r="VXN6" s="131"/>
      <c r="VXO6" s="131"/>
      <c r="VXP6" s="131"/>
      <c r="VXQ6" s="131"/>
      <c r="VXR6" s="131"/>
      <c r="VXS6" s="131"/>
      <c r="VXT6" s="131"/>
      <c r="VXU6" s="131"/>
      <c r="VXV6" s="131"/>
      <c r="VXW6" s="131"/>
      <c r="VXX6" s="131"/>
      <c r="VXY6" s="131"/>
      <c r="VXZ6" s="131"/>
      <c r="VYA6" s="131"/>
      <c r="VYB6" s="131"/>
      <c r="VYC6" s="131"/>
      <c r="VYD6" s="131"/>
      <c r="VYE6" s="131"/>
      <c r="VYF6" s="131"/>
      <c r="VYG6" s="131"/>
      <c r="VYH6" s="131"/>
      <c r="VYI6" s="131"/>
      <c r="VYJ6" s="131"/>
      <c r="VYK6" s="131"/>
      <c r="VYL6" s="131"/>
      <c r="VYM6" s="131"/>
      <c r="VYN6" s="131"/>
      <c r="VYO6" s="131"/>
      <c r="VYP6" s="131"/>
      <c r="VYQ6" s="131"/>
      <c r="VYR6" s="131"/>
      <c r="VYS6" s="131"/>
      <c r="VYT6" s="131"/>
      <c r="VYU6" s="131"/>
      <c r="VYV6" s="131"/>
      <c r="VYW6" s="131"/>
      <c r="VYX6" s="131"/>
      <c r="VYY6" s="131"/>
      <c r="VYZ6" s="131"/>
      <c r="VZA6" s="131"/>
      <c r="VZB6" s="131"/>
      <c r="VZC6" s="131"/>
      <c r="VZD6" s="131"/>
      <c r="VZE6" s="131"/>
      <c r="VZF6" s="131"/>
      <c r="VZG6" s="131"/>
      <c r="VZH6" s="131"/>
      <c r="VZI6" s="131"/>
      <c r="VZJ6" s="131"/>
      <c r="VZK6" s="131"/>
      <c r="VZL6" s="131"/>
      <c r="VZM6" s="131"/>
      <c r="VZN6" s="131"/>
      <c r="VZO6" s="131"/>
      <c r="VZP6" s="131"/>
      <c r="VZQ6" s="131"/>
      <c r="VZR6" s="131"/>
      <c r="VZS6" s="131"/>
      <c r="VZT6" s="131"/>
      <c r="VZU6" s="131"/>
      <c r="VZV6" s="131"/>
      <c r="VZW6" s="131"/>
      <c r="VZX6" s="131"/>
      <c r="VZY6" s="131"/>
      <c r="VZZ6" s="131"/>
      <c r="WAA6" s="131"/>
      <c r="WAB6" s="131"/>
      <c r="WAC6" s="131"/>
      <c r="WAD6" s="131"/>
      <c r="WAE6" s="131"/>
      <c r="WAF6" s="131"/>
      <c r="WAG6" s="131"/>
      <c r="WAH6" s="131"/>
      <c r="WAI6" s="131"/>
      <c r="WAJ6" s="131"/>
      <c r="WAK6" s="131"/>
      <c r="WAL6" s="131"/>
      <c r="WAM6" s="131"/>
      <c r="WAN6" s="131"/>
      <c r="WAO6" s="131"/>
      <c r="WAP6" s="131"/>
      <c r="WAQ6" s="131"/>
      <c r="WAR6" s="131"/>
      <c r="WAS6" s="131"/>
      <c r="WAT6" s="131"/>
      <c r="WAU6" s="131"/>
      <c r="WAV6" s="131"/>
      <c r="WAW6" s="131"/>
      <c r="WAX6" s="131"/>
      <c r="WAY6" s="131"/>
      <c r="WAZ6" s="131"/>
      <c r="WBA6" s="131"/>
      <c r="WBB6" s="131"/>
      <c r="WBC6" s="131"/>
      <c r="WBD6" s="131"/>
      <c r="WBE6" s="131"/>
      <c r="WBF6" s="131"/>
      <c r="WBG6" s="131"/>
      <c r="WBH6" s="131"/>
      <c r="WBI6" s="131"/>
      <c r="WBJ6" s="131"/>
      <c r="WBK6" s="131"/>
      <c r="WBL6" s="131"/>
      <c r="WBM6" s="131"/>
      <c r="WBN6" s="131"/>
      <c r="WBO6" s="131"/>
      <c r="WBP6" s="131"/>
      <c r="WBQ6" s="131"/>
      <c r="WBR6" s="131"/>
      <c r="WBS6" s="131"/>
      <c r="WBT6" s="131"/>
      <c r="WBU6" s="131"/>
      <c r="WBV6" s="131"/>
      <c r="WBW6" s="131"/>
      <c r="WBX6" s="131"/>
      <c r="WBY6" s="131"/>
      <c r="WBZ6" s="131"/>
      <c r="WCA6" s="131"/>
      <c r="WCB6" s="131"/>
      <c r="WCC6" s="131"/>
      <c r="WCD6" s="131"/>
      <c r="WCE6" s="131"/>
      <c r="WCF6" s="131"/>
      <c r="WCG6" s="131"/>
      <c r="WCH6" s="131"/>
      <c r="WCI6" s="131"/>
      <c r="WCJ6" s="131"/>
      <c r="WCK6" s="131"/>
      <c r="WCL6" s="131"/>
      <c r="WCM6" s="131"/>
      <c r="WCN6" s="131"/>
      <c r="WCO6" s="131"/>
      <c r="WCP6" s="131"/>
      <c r="WCQ6" s="131"/>
      <c r="WCR6" s="131"/>
      <c r="WCS6" s="131"/>
      <c r="WCT6" s="131"/>
      <c r="WCU6" s="131"/>
      <c r="WCV6" s="131"/>
      <c r="WCW6" s="131"/>
      <c r="WCX6" s="131"/>
      <c r="WCY6" s="131"/>
      <c r="WCZ6" s="131"/>
      <c r="WDA6" s="131"/>
      <c r="WDB6" s="131"/>
      <c r="WDC6" s="131"/>
      <c r="WDD6" s="131"/>
      <c r="WDE6" s="131"/>
      <c r="WDF6" s="131"/>
      <c r="WDG6" s="131"/>
      <c r="WDH6" s="131"/>
      <c r="WDI6" s="131"/>
      <c r="WDJ6" s="131"/>
      <c r="WDK6" s="131"/>
      <c r="WDL6" s="131"/>
      <c r="WDM6" s="131"/>
      <c r="WDN6" s="131"/>
      <c r="WDO6" s="131"/>
      <c r="WDP6" s="131"/>
      <c r="WDQ6" s="131"/>
      <c r="WDR6" s="131"/>
      <c r="WDS6" s="131"/>
      <c r="WDT6" s="131"/>
      <c r="WDU6" s="131"/>
      <c r="WDV6" s="131"/>
      <c r="WDW6" s="131"/>
      <c r="WDX6" s="131"/>
      <c r="WDY6" s="131"/>
      <c r="WDZ6" s="131"/>
      <c r="WEA6" s="131"/>
      <c r="WEB6" s="131"/>
      <c r="WEC6" s="131"/>
      <c r="WED6" s="131"/>
      <c r="WEE6" s="131"/>
      <c r="WEF6" s="131"/>
      <c r="WEG6" s="131"/>
      <c r="WEH6" s="131"/>
      <c r="WEI6" s="131"/>
      <c r="WEJ6" s="131"/>
      <c r="WEK6" s="131"/>
      <c r="WEL6" s="131"/>
      <c r="WEM6" s="131"/>
      <c r="WEN6" s="131"/>
      <c r="WEO6" s="131"/>
      <c r="WEP6" s="131"/>
      <c r="WEQ6" s="131"/>
      <c r="WER6" s="131"/>
      <c r="WES6" s="131"/>
      <c r="WET6" s="131"/>
      <c r="WEU6" s="131"/>
      <c r="WEV6" s="131"/>
      <c r="WEW6" s="131"/>
      <c r="WEX6" s="131"/>
      <c r="WEY6" s="131"/>
      <c r="WEZ6" s="131"/>
      <c r="WFA6" s="131"/>
      <c r="WFB6" s="131"/>
      <c r="WFC6" s="131"/>
      <c r="WFD6" s="131"/>
      <c r="WFE6" s="131"/>
      <c r="WFF6" s="131"/>
      <c r="WFG6" s="131"/>
      <c r="WFH6" s="131"/>
      <c r="WFI6" s="131"/>
      <c r="WFJ6" s="131"/>
      <c r="WFK6" s="131"/>
      <c r="WFL6" s="131"/>
      <c r="WFM6" s="131"/>
      <c r="WFN6" s="131"/>
      <c r="WFO6" s="131"/>
      <c r="WFP6" s="131"/>
      <c r="WFQ6" s="131"/>
      <c r="WFR6" s="131"/>
      <c r="WFS6" s="131"/>
      <c r="WFT6" s="131"/>
      <c r="WFU6" s="131"/>
      <c r="WFV6" s="131"/>
      <c r="WFW6" s="131"/>
      <c r="WFX6" s="131"/>
      <c r="WFY6" s="131"/>
      <c r="WFZ6" s="131"/>
      <c r="WGA6" s="131"/>
      <c r="WGB6" s="131"/>
      <c r="WGC6" s="131"/>
      <c r="WGD6" s="131"/>
      <c r="WGE6" s="131"/>
      <c r="WGF6" s="131"/>
      <c r="WGG6" s="131"/>
      <c r="WGH6" s="131"/>
      <c r="WGI6" s="131"/>
      <c r="WGJ6" s="131"/>
      <c r="WGK6" s="131"/>
      <c r="WGL6" s="131"/>
      <c r="WGM6" s="131"/>
      <c r="WGN6" s="131"/>
      <c r="WGO6" s="131"/>
      <c r="WGP6" s="131"/>
      <c r="WGQ6" s="131"/>
      <c r="WGR6" s="131"/>
      <c r="WGS6" s="131"/>
      <c r="WGT6" s="131"/>
      <c r="WGU6" s="131"/>
      <c r="WGV6" s="131"/>
      <c r="WGW6" s="131"/>
      <c r="WGX6" s="131"/>
      <c r="WGY6" s="131"/>
      <c r="WGZ6" s="131"/>
      <c r="WHA6" s="131"/>
      <c r="WHB6" s="131"/>
      <c r="WHC6" s="131"/>
      <c r="WHD6" s="131"/>
      <c r="WHE6" s="131"/>
      <c r="WHF6" s="131"/>
      <c r="WHG6" s="131"/>
      <c r="WHH6" s="131"/>
      <c r="WHI6" s="131"/>
      <c r="WHJ6" s="131"/>
      <c r="WHK6" s="131"/>
      <c r="WHL6" s="131"/>
      <c r="WHM6" s="131"/>
      <c r="WHN6" s="131"/>
      <c r="WHO6" s="131"/>
      <c r="WHP6" s="131"/>
      <c r="WHQ6" s="131"/>
      <c r="WHR6" s="131"/>
      <c r="WHS6" s="131"/>
      <c r="WHT6" s="131"/>
      <c r="WHU6" s="131"/>
      <c r="WHV6" s="131"/>
      <c r="WHW6" s="131"/>
      <c r="WHX6" s="131"/>
      <c r="WHY6" s="131"/>
      <c r="WHZ6" s="131"/>
      <c r="WIA6" s="131"/>
      <c r="WIB6" s="131"/>
      <c r="WIC6" s="131"/>
      <c r="WID6" s="131"/>
      <c r="WIE6" s="131"/>
      <c r="WIF6" s="131"/>
      <c r="WIG6" s="131"/>
      <c r="WIH6" s="131"/>
      <c r="WII6" s="131"/>
      <c r="WIJ6" s="131"/>
      <c r="WIK6" s="131"/>
      <c r="WIL6" s="131"/>
      <c r="WIM6" s="131"/>
      <c r="WIN6" s="131"/>
      <c r="WIO6" s="131"/>
      <c r="WIP6" s="131"/>
      <c r="WIQ6" s="131"/>
      <c r="WIR6" s="131"/>
      <c r="WIS6" s="131"/>
      <c r="WIT6" s="131"/>
      <c r="WIU6" s="131"/>
      <c r="WIV6" s="131"/>
      <c r="WIW6" s="131"/>
      <c r="WIX6" s="131"/>
      <c r="WIY6" s="131"/>
      <c r="WIZ6" s="131"/>
      <c r="WJA6" s="131"/>
      <c r="WJB6" s="131"/>
      <c r="WJC6" s="131"/>
      <c r="WJD6" s="131"/>
      <c r="WJE6" s="131"/>
      <c r="WJF6" s="131"/>
      <c r="WJG6" s="131"/>
      <c r="WJH6" s="131"/>
      <c r="WJI6" s="131"/>
      <c r="WJJ6" s="131"/>
      <c r="WJK6" s="131"/>
      <c r="WJL6" s="131"/>
      <c r="WJM6" s="131"/>
      <c r="WJN6" s="131"/>
      <c r="WJO6" s="131"/>
      <c r="WJP6" s="131"/>
      <c r="WJQ6" s="131"/>
      <c r="WJR6" s="131"/>
      <c r="WJS6" s="131"/>
      <c r="WJT6" s="131"/>
      <c r="WJU6" s="131"/>
      <c r="WJV6" s="131"/>
      <c r="WJW6" s="131"/>
      <c r="WJX6" s="131"/>
      <c r="WJY6" s="131"/>
      <c r="WJZ6" s="131"/>
      <c r="WKA6" s="131"/>
      <c r="WKB6" s="131"/>
      <c r="WKC6" s="131"/>
      <c r="WKD6" s="131"/>
      <c r="WKE6" s="131"/>
      <c r="WKF6" s="131"/>
      <c r="WKG6" s="131"/>
      <c r="WKH6" s="131"/>
      <c r="WKI6" s="131"/>
      <c r="WKJ6" s="131"/>
      <c r="WKK6" s="131"/>
      <c r="WKL6" s="131"/>
      <c r="WKM6" s="131"/>
      <c r="WKN6" s="131"/>
      <c r="WKO6" s="131"/>
      <c r="WKP6" s="131"/>
      <c r="WKQ6" s="131"/>
      <c r="WKR6" s="131"/>
      <c r="WKS6" s="131"/>
      <c r="WKT6" s="131"/>
      <c r="WKU6" s="131"/>
      <c r="WKV6" s="131"/>
      <c r="WKW6" s="131"/>
      <c r="WKX6" s="131"/>
      <c r="WKY6" s="131"/>
      <c r="WKZ6" s="131"/>
      <c r="WLA6" s="131"/>
      <c r="WLB6" s="131"/>
      <c r="WLC6" s="131"/>
      <c r="WLD6" s="131"/>
      <c r="WLE6" s="131"/>
      <c r="WLF6" s="131"/>
      <c r="WLG6" s="131"/>
      <c r="WLH6" s="131"/>
      <c r="WLI6" s="131"/>
      <c r="WLJ6" s="131"/>
      <c r="WLK6" s="131"/>
      <c r="WLL6" s="131"/>
      <c r="WLM6" s="131"/>
      <c r="WLN6" s="131"/>
      <c r="WLO6" s="131"/>
      <c r="WLP6" s="131"/>
      <c r="WLQ6" s="131"/>
      <c r="WLR6" s="131"/>
      <c r="WLS6" s="131"/>
      <c r="WLT6" s="131"/>
      <c r="WLU6" s="131"/>
      <c r="WLV6" s="131"/>
      <c r="WLW6" s="131"/>
      <c r="WLX6" s="131"/>
      <c r="WLY6" s="131"/>
      <c r="WLZ6" s="131"/>
      <c r="WMA6" s="131"/>
      <c r="WMB6" s="131"/>
      <c r="WMC6" s="131"/>
      <c r="WMD6" s="131"/>
      <c r="WME6" s="131"/>
      <c r="WMF6" s="131"/>
      <c r="WMG6" s="131"/>
      <c r="WMH6" s="131"/>
      <c r="WMI6" s="131"/>
      <c r="WMJ6" s="131"/>
      <c r="WMK6" s="131"/>
      <c r="WML6" s="131"/>
      <c r="WMM6" s="131"/>
      <c r="WMN6" s="131"/>
      <c r="WMO6" s="131"/>
      <c r="WMP6" s="131"/>
      <c r="WMQ6" s="131"/>
      <c r="WMR6" s="131"/>
      <c r="WMS6" s="131"/>
      <c r="WMT6" s="131"/>
      <c r="WMU6" s="131"/>
      <c r="WMV6" s="131"/>
      <c r="WMW6" s="131"/>
      <c r="WMX6" s="131"/>
      <c r="WMY6" s="131"/>
      <c r="WMZ6" s="131"/>
      <c r="WNA6" s="131"/>
      <c r="WNB6" s="131"/>
      <c r="WNC6" s="131"/>
      <c r="WND6" s="131"/>
      <c r="WNE6" s="131"/>
      <c r="WNF6" s="131"/>
      <c r="WNG6" s="131"/>
      <c r="WNH6" s="131"/>
      <c r="WNI6" s="131"/>
      <c r="WNJ6" s="131"/>
      <c r="WNK6" s="131"/>
      <c r="WNL6" s="131"/>
      <c r="WNM6" s="131"/>
      <c r="WNN6" s="131"/>
      <c r="WNO6" s="131"/>
      <c r="WNP6" s="131"/>
      <c r="WNQ6" s="131"/>
      <c r="WNR6" s="131"/>
      <c r="WNS6" s="131"/>
      <c r="WNT6" s="131"/>
      <c r="WNU6" s="131"/>
      <c r="WNV6" s="131"/>
      <c r="WNW6" s="131"/>
      <c r="WNX6" s="131"/>
      <c r="WNY6" s="131"/>
      <c r="WNZ6" s="131"/>
      <c r="WOA6" s="131"/>
      <c r="WOB6" s="131"/>
      <c r="WOC6" s="131"/>
      <c r="WOD6" s="131"/>
      <c r="WOE6" s="131"/>
      <c r="WOF6" s="131"/>
      <c r="WOG6" s="131"/>
      <c r="WOH6" s="131"/>
      <c r="WOI6" s="131"/>
      <c r="WOJ6" s="131"/>
      <c r="WOK6" s="131"/>
      <c r="WOL6" s="131"/>
      <c r="WOM6" s="131"/>
      <c r="WON6" s="131"/>
      <c r="WOO6" s="131"/>
      <c r="WOP6" s="131"/>
      <c r="WOQ6" s="131"/>
      <c r="WOR6" s="131"/>
      <c r="WOS6" s="131"/>
      <c r="WOT6" s="131"/>
      <c r="WOU6" s="131"/>
      <c r="WOV6" s="131"/>
      <c r="WOW6" s="131"/>
      <c r="WOX6" s="131"/>
      <c r="WOY6" s="131"/>
      <c r="WOZ6" s="131"/>
      <c r="WPA6" s="131"/>
      <c r="WPB6" s="131"/>
      <c r="WPC6" s="131"/>
      <c r="WPD6" s="131"/>
      <c r="WPE6" s="131"/>
      <c r="WPF6" s="131"/>
      <c r="WPG6" s="131"/>
      <c r="WPH6" s="131"/>
      <c r="WPI6" s="131"/>
      <c r="WPJ6" s="131"/>
      <c r="WPK6" s="131"/>
      <c r="WPL6" s="131"/>
      <c r="WPM6" s="131"/>
      <c r="WPN6" s="131"/>
      <c r="WPO6" s="131"/>
      <c r="WPP6" s="131"/>
      <c r="WPQ6" s="131"/>
      <c r="WPR6" s="131"/>
      <c r="WPS6" s="131"/>
      <c r="WPT6" s="131"/>
      <c r="WPU6" s="131"/>
      <c r="WPV6" s="131"/>
      <c r="WPW6" s="131"/>
      <c r="WPX6" s="131"/>
      <c r="WPY6" s="131"/>
      <c r="WPZ6" s="131"/>
      <c r="WQA6" s="131"/>
      <c r="WQB6" s="131"/>
      <c r="WQC6" s="131"/>
      <c r="WQD6" s="131"/>
      <c r="WQE6" s="131"/>
      <c r="WQF6" s="131"/>
      <c r="WQG6" s="131"/>
      <c r="WQH6" s="131"/>
      <c r="WQI6" s="131"/>
      <c r="WQJ6" s="131"/>
      <c r="WQK6" s="131"/>
      <c r="WQL6" s="131"/>
      <c r="WQM6" s="131"/>
      <c r="WQN6" s="131"/>
      <c r="WQO6" s="131"/>
      <c r="WQP6" s="131"/>
      <c r="WQQ6" s="131"/>
      <c r="WQR6" s="131"/>
      <c r="WQS6" s="131"/>
      <c r="WQT6" s="131"/>
      <c r="WQU6" s="131"/>
      <c r="WQV6" s="131"/>
      <c r="WQW6" s="131"/>
      <c r="WQX6" s="131"/>
      <c r="WQY6" s="131"/>
      <c r="WQZ6" s="131"/>
      <c r="WRA6" s="131"/>
      <c r="WRB6" s="131"/>
      <c r="WRC6" s="131"/>
      <c r="WRD6" s="131"/>
      <c r="WRE6" s="131"/>
      <c r="WRF6" s="131"/>
      <c r="WRG6" s="131"/>
      <c r="WRH6" s="131"/>
      <c r="WRI6" s="131"/>
      <c r="WRJ6" s="131"/>
      <c r="WRK6" s="131"/>
      <c r="WRL6" s="131"/>
      <c r="WRM6" s="131"/>
      <c r="WRN6" s="131"/>
      <c r="WRO6" s="131"/>
      <c r="WRP6" s="131"/>
      <c r="WRQ6" s="131"/>
      <c r="WRR6" s="131"/>
      <c r="WRS6" s="131"/>
      <c r="WRT6" s="131"/>
      <c r="WRU6" s="131"/>
      <c r="WRV6" s="131"/>
      <c r="WRW6" s="131"/>
      <c r="WRX6" s="131"/>
      <c r="WRY6" s="131"/>
      <c r="WRZ6" s="131"/>
      <c r="WSA6" s="131"/>
      <c r="WSB6" s="131"/>
      <c r="WSC6" s="131"/>
      <c r="WSD6" s="131"/>
      <c r="WSE6" s="131"/>
      <c r="WSF6" s="131"/>
      <c r="WSG6" s="131"/>
      <c r="WSH6" s="131"/>
      <c r="WSI6" s="131"/>
      <c r="WSJ6" s="131"/>
      <c r="WSK6" s="131"/>
      <c r="WSL6" s="131"/>
      <c r="WSM6" s="131"/>
      <c r="WSN6" s="131"/>
      <c r="WSO6" s="131"/>
      <c r="WSP6" s="131"/>
      <c r="WSQ6" s="131"/>
      <c r="WSR6" s="131"/>
      <c r="WSS6" s="131"/>
      <c r="WST6" s="131"/>
      <c r="WSU6" s="131"/>
      <c r="WSV6" s="131"/>
      <c r="WSW6" s="131"/>
      <c r="WSX6" s="131"/>
      <c r="WSY6" s="131"/>
      <c r="WSZ6" s="131"/>
      <c r="WTA6" s="131"/>
      <c r="WTB6" s="131"/>
      <c r="WTC6" s="131"/>
      <c r="WTD6" s="131"/>
      <c r="WTE6" s="131"/>
      <c r="WTF6" s="131"/>
      <c r="WTG6" s="131"/>
      <c r="WTH6" s="131"/>
      <c r="WTI6" s="131"/>
      <c r="WTJ6" s="131"/>
      <c r="WTK6" s="131"/>
      <c r="WTL6" s="131"/>
      <c r="WTM6" s="131"/>
      <c r="WTN6" s="131"/>
      <c r="WTO6" s="131"/>
      <c r="WTP6" s="131"/>
      <c r="WTQ6" s="131"/>
      <c r="WTR6" s="131"/>
      <c r="WTS6" s="131"/>
      <c r="WTT6" s="131"/>
      <c r="WTU6" s="131"/>
      <c r="WTV6" s="131"/>
      <c r="WTW6" s="131"/>
      <c r="WTX6" s="131"/>
      <c r="WTY6" s="131"/>
      <c r="WTZ6" s="131"/>
      <c r="WUA6" s="131"/>
      <c r="WUB6" s="131"/>
      <c r="WUC6" s="131"/>
      <c r="WUD6" s="131"/>
      <c r="WUE6" s="131"/>
      <c r="WUF6" s="131"/>
      <c r="WUG6" s="131"/>
      <c r="WUH6" s="131"/>
      <c r="WUI6" s="131"/>
      <c r="WUJ6" s="131"/>
      <c r="WUK6" s="131"/>
      <c r="WUL6" s="131"/>
      <c r="WUM6" s="131"/>
      <c r="WUN6" s="131"/>
      <c r="WUO6" s="131"/>
      <c r="WUP6" s="131"/>
      <c r="WUQ6" s="131"/>
      <c r="WUR6" s="131"/>
      <c r="WUS6" s="131"/>
      <c r="WUT6" s="131"/>
      <c r="WUU6" s="131"/>
      <c r="WUV6" s="131"/>
      <c r="WUW6" s="131"/>
      <c r="WUX6" s="131"/>
      <c r="WUY6" s="131"/>
      <c r="WUZ6" s="131"/>
      <c r="WVA6" s="131"/>
      <c r="WVB6" s="131"/>
      <c r="WVC6" s="131"/>
      <c r="WVD6" s="131"/>
      <c r="WVE6" s="131"/>
      <c r="WVF6" s="131"/>
      <c r="WVG6" s="131"/>
      <c r="WVH6" s="131"/>
      <c r="WVI6" s="131"/>
      <c r="WVJ6" s="131"/>
      <c r="WVK6" s="131"/>
      <c r="WVL6" s="131"/>
      <c r="WVM6" s="131"/>
      <c r="WVN6" s="131"/>
      <c r="WVO6" s="131"/>
      <c r="WVP6" s="131"/>
      <c r="WVQ6" s="131"/>
      <c r="WVR6" s="131"/>
      <c r="WVS6" s="131"/>
      <c r="WVT6" s="131"/>
      <c r="WVU6" s="131"/>
      <c r="WVV6" s="131"/>
      <c r="WVW6" s="131"/>
      <c r="WVX6" s="131"/>
      <c r="WVY6" s="131"/>
      <c r="WVZ6" s="131"/>
      <c r="WWA6" s="131"/>
      <c r="WWB6" s="131"/>
      <c r="WWC6" s="131"/>
      <c r="WWD6" s="131"/>
      <c r="WWE6" s="131"/>
      <c r="WWF6" s="131"/>
      <c r="WWG6" s="131"/>
      <c r="WWH6" s="131"/>
      <c r="WWI6" s="131"/>
      <c r="WWJ6" s="131"/>
      <c r="WWK6" s="131"/>
      <c r="WWL6" s="131"/>
      <c r="WWM6" s="131"/>
      <c r="WWN6" s="131"/>
      <c r="WWO6" s="131"/>
      <c r="WWP6" s="131"/>
      <c r="WWQ6" s="131"/>
      <c r="WWR6" s="131"/>
      <c r="WWS6" s="131"/>
      <c r="WWT6" s="131"/>
      <c r="WWU6" s="131"/>
      <c r="WWV6" s="131"/>
      <c r="WWW6" s="131"/>
      <c r="WWX6" s="131"/>
      <c r="WWY6" s="131"/>
      <c r="WWZ6" s="131"/>
      <c r="WXA6" s="131"/>
      <c r="WXB6" s="131"/>
      <c r="WXC6" s="131"/>
      <c r="WXD6" s="131"/>
      <c r="WXE6" s="131"/>
      <c r="WXF6" s="131"/>
      <c r="WXG6" s="131"/>
      <c r="WXH6" s="131"/>
      <c r="WXI6" s="131"/>
      <c r="WXJ6" s="131"/>
      <c r="WXK6" s="131"/>
      <c r="WXL6" s="131"/>
      <c r="WXM6" s="131"/>
      <c r="WXN6" s="131"/>
      <c r="WXO6" s="131"/>
      <c r="WXP6" s="131"/>
      <c r="WXQ6" s="131"/>
      <c r="WXR6" s="131"/>
      <c r="WXS6" s="131"/>
      <c r="WXT6" s="131"/>
      <c r="WXU6" s="131"/>
      <c r="WXV6" s="131"/>
      <c r="WXW6" s="131"/>
      <c r="WXX6" s="131"/>
      <c r="WXY6" s="131"/>
      <c r="WXZ6" s="131"/>
      <c r="WYA6" s="131"/>
      <c r="WYB6" s="131"/>
      <c r="WYC6" s="131"/>
      <c r="WYD6" s="131"/>
      <c r="WYE6" s="131"/>
      <c r="WYF6" s="131"/>
      <c r="WYG6" s="131"/>
      <c r="WYH6" s="131"/>
      <c r="WYI6" s="131"/>
      <c r="WYJ6" s="131"/>
      <c r="WYK6" s="131"/>
      <c r="WYL6" s="131"/>
      <c r="WYM6" s="131"/>
      <c r="WYN6" s="131"/>
      <c r="WYO6" s="131"/>
      <c r="WYP6" s="131"/>
      <c r="WYQ6" s="131"/>
      <c r="WYR6" s="131"/>
      <c r="WYS6" s="131"/>
      <c r="WYT6" s="131"/>
      <c r="WYU6" s="131"/>
      <c r="WYV6" s="131"/>
      <c r="WYW6" s="131"/>
      <c r="WYX6" s="131"/>
      <c r="WYY6" s="131"/>
      <c r="WYZ6" s="131"/>
      <c r="WZA6" s="131"/>
      <c r="WZB6" s="131"/>
      <c r="WZC6" s="131"/>
      <c r="WZD6" s="131"/>
      <c r="WZE6" s="131"/>
      <c r="WZF6" s="131"/>
      <c r="WZG6" s="131"/>
      <c r="WZH6" s="131"/>
      <c r="WZI6" s="131"/>
      <c r="WZJ6" s="131"/>
      <c r="WZK6" s="131"/>
      <c r="WZL6" s="131"/>
      <c r="WZM6" s="131"/>
      <c r="WZN6" s="131"/>
      <c r="WZO6" s="131"/>
      <c r="WZP6" s="131"/>
      <c r="WZQ6" s="131"/>
      <c r="WZR6" s="131"/>
      <c r="WZS6" s="131"/>
      <c r="WZT6" s="131"/>
      <c r="WZU6" s="131"/>
      <c r="WZV6" s="131"/>
      <c r="WZW6" s="131"/>
      <c r="WZX6" s="131"/>
      <c r="WZY6" s="131"/>
      <c r="WZZ6" s="131"/>
      <c r="XAA6" s="131"/>
      <c r="XAB6" s="131"/>
      <c r="XAC6" s="131"/>
      <c r="XAD6" s="131"/>
      <c r="XAE6" s="131"/>
      <c r="XAF6" s="131"/>
      <c r="XAG6" s="131"/>
      <c r="XAH6" s="131"/>
      <c r="XAI6" s="131"/>
      <c r="XAJ6" s="131"/>
      <c r="XAK6" s="131"/>
      <c r="XAL6" s="131"/>
      <c r="XAM6" s="131"/>
      <c r="XAN6" s="131"/>
      <c r="XAO6" s="131"/>
      <c r="XAP6" s="131"/>
      <c r="XAQ6" s="131"/>
      <c r="XAR6" s="131"/>
      <c r="XAS6" s="131"/>
      <c r="XAT6" s="131"/>
      <c r="XAU6" s="131"/>
      <c r="XAV6" s="131"/>
      <c r="XAW6" s="131"/>
      <c r="XAX6" s="131"/>
      <c r="XAY6" s="131"/>
      <c r="XAZ6" s="131"/>
      <c r="XBA6" s="131"/>
      <c r="XBB6" s="131"/>
      <c r="XBC6" s="131"/>
      <c r="XBD6" s="131"/>
      <c r="XBE6" s="131"/>
      <c r="XBF6" s="131"/>
      <c r="XBG6" s="131"/>
      <c r="XBH6" s="131"/>
      <c r="XBI6" s="131"/>
      <c r="XBJ6" s="131"/>
      <c r="XBK6" s="131"/>
      <c r="XBL6" s="131"/>
      <c r="XBM6" s="131"/>
      <c r="XBN6" s="131"/>
      <c r="XBO6" s="131"/>
      <c r="XBP6" s="131"/>
      <c r="XBQ6" s="131"/>
      <c r="XBR6" s="131"/>
      <c r="XBS6" s="131"/>
      <c r="XBT6" s="131"/>
      <c r="XBU6" s="131"/>
      <c r="XBV6" s="131"/>
      <c r="XBW6" s="131"/>
      <c r="XBX6" s="131"/>
      <c r="XBY6" s="131"/>
      <c r="XBZ6" s="131"/>
      <c r="XCA6" s="131"/>
      <c r="XCB6" s="131"/>
      <c r="XCC6" s="131"/>
      <c r="XCD6" s="131"/>
      <c r="XCE6" s="131"/>
      <c r="XCF6" s="131"/>
      <c r="XCG6" s="131"/>
      <c r="XCH6" s="131"/>
      <c r="XCI6" s="131"/>
      <c r="XCJ6" s="131"/>
      <c r="XCK6" s="131"/>
      <c r="XCL6" s="131"/>
      <c r="XCM6" s="131"/>
      <c r="XCN6" s="131"/>
      <c r="XCO6" s="131"/>
      <c r="XCP6" s="131"/>
      <c r="XCQ6" s="131"/>
      <c r="XCR6" s="131"/>
      <c r="XCS6" s="131"/>
      <c r="XCT6" s="131"/>
      <c r="XCU6" s="131"/>
      <c r="XCV6" s="131"/>
      <c r="XCW6" s="131"/>
      <c r="XCX6" s="131"/>
      <c r="XCY6" s="131"/>
      <c r="XCZ6" s="131"/>
      <c r="XDA6" s="131"/>
      <c r="XDB6" s="131"/>
      <c r="XDC6" s="131"/>
      <c r="XDD6" s="131"/>
      <c r="XDE6" s="131"/>
      <c r="XDF6" s="131"/>
      <c r="XDG6" s="131"/>
      <c r="XDH6" s="131"/>
      <c r="XDI6" s="131"/>
      <c r="XDJ6" s="131"/>
      <c r="XDK6" s="131"/>
      <c r="XDL6" s="131"/>
      <c r="XDM6" s="131"/>
      <c r="XDN6" s="131"/>
      <c r="XDO6" s="131"/>
      <c r="XDP6" s="131"/>
      <c r="XDQ6" s="131"/>
      <c r="XDR6" s="131"/>
      <c r="XDS6" s="131"/>
      <c r="XDT6" s="131"/>
      <c r="XDU6" s="131"/>
      <c r="XDV6" s="131"/>
      <c r="XDW6" s="131"/>
      <c r="XDX6" s="131"/>
      <c r="XDY6" s="131"/>
      <c r="XDZ6" s="131"/>
      <c r="XEA6" s="131"/>
      <c r="XEB6" s="131"/>
      <c r="XEC6" s="131"/>
      <c r="XED6" s="131"/>
      <c r="XEE6" s="131"/>
      <c r="XEF6" s="131"/>
      <c r="XEG6" s="131"/>
      <c r="XEH6" s="131"/>
      <c r="XEI6" s="131"/>
      <c r="XEJ6" s="131"/>
      <c r="XEK6" s="131"/>
      <c r="XEL6" s="131"/>
      <c r="XEM6" s="131"/>
      <c r="XEN6" s="131"/>
      <c r="XEO6" s="131"/>
      <c r="XEP6" s="131"/>
      <c r="XEQ6" s="131"/>
      <c r="XER6" s="131"/>
      <c r="XES6" s="131"/>
      <c r="XET6" s="131"/>
      <c r="XEU6" s="131"/>
      <c r="XEV6" s="131"/>
      <c r="XEW6" s="131"/>
      <c r="XEX6" s="131"/>
    </row>
    <row r="7" spans="1:16378" ht="12.75" customHeight="1" x14ac:dyDescent="0.2">
      <c r="J7" s="154">
        <v>42735</v>
      </c>
      <c r="K7" s="19">
        <v>64.412310788270901</v>
      </c>
      <c r="L7" s="19">
        <v>25.26144953467675</v>
      </c>
      <c r="M7" s="19">
        <v>53.719737668746006</v>
      </c>
      <c r="N7" s="19">
        <v>3.3257227351332617</v>
      </c>
      <c r="O7" s="19">
        <v>21.127918633531031</v>
      </c>
      <c r="P7" s="19">
        <v>34.72912028562471</v>
      </c>
      <c r="Q7" s="19">
        <v>1.320184872549</v>
      </c>
      <c r="R7" s="19">
        <v>0.92352485996400002</v>
      </c>
      <c r="S7" s="19">
        <v>0.21757428995600001</v>
      </c>
      <c r="T7" s="19">
        <v>0.89738590937600005</v>
      </c>
      <c r="U7" s="19">
        <v>0.58418680141599999</v>
      </c>
      <c r="V7" s="19">
        <v>0.12638284384100018</v>
      </c>
      <c r="W7" s="19">
        <v>25.26144953467675</v>
      </c>
    </row>
    <row r="8" spans="1:16378" ht="12.75" customHeight="1" x14ac:dyDescent="0.2">
      <c r="J8" s="154">
        <v>43100</v>
      </c>
      <c r="K8" s="19">
        <v>59.961365420399474</v>
      </c>
      <c r="L8" s="19">
        <v>22.914839785910772</v>
      </c>
      <c r="M8" s="19">
        <v>48.641303753753498</v>
      </c>
      <c r="N8" s="19">
        <v>2.3563453492791155</v>
      </c>
      <c r="O8" s="19">
        <v>16.784649232013766</v>
      </c>
      <c r="P8" s="19">
        <v>29.3669938210267</v>
      </c>
      <c r="Q8" s="19">
        <v>1.3618908367590001</v>
      </c>
      <c r="R8" s="19">
        <v>1.0347339573580001</v>
      </c>
      <c r="S8" s="19">
        <v>0.26257953319999999</v>
      </c>
      <c r="T8" s="19">
        <v>1.245436256064</v>
      </c>
      <c r="U8" s="19">
        <v>0.73977054796099995</v>
      </c>
      <c r="V8" s="19">
        <v>0.12255688842399959</v>
      </c>
      <c r="W8" s="19">
        <v>22.914839785910772</v>
      </c>
    </row>
    <row r="9" spans="1:16378" ht="12.75" customHeight="1" x14ac:dyDescent="0.2">
      <c r="J9" s="154">
        <v>43465</v>
      </c>
      <c r="K9" s="19">
        <v>58.424240154305217</v>
      </c>
      <c r="L9" s="19">
        <v>21.513865596426758</v>
      </c>
      <c r="M9" s="19">
        <v>47.361300026011158</v>
      </c>
      <c r="N9" s="19">
        <v>2.4302386277466779</v>
      </c>
      <c r="O9" s="19">
        <v>13.655916961994638</v>
      </c>
      <c r="P9" s="19">
        <v>28.285974335004127</v>
      </c>
      <c r="Q9" s="19">
        <v>1.4964424088749999</v>
      </c>
      <c r="R9" s="19">
        <v>1.1105160225769999</v>
      </c>
      <c r="S9" s="19">
        <v>0.27755078912699999</v>
      </c>
      <c r="T9" s="19">
        <v>1.268818715658</v>
      </c>
      <c r="U9" s="19">
        <v>0.89804627493200007</v>
      </c>
      <c r="V9" s="19">
        <v>0.12729226051500042</v>
      </c>
      <c r="W9" s="19">
        <v>21.513865596426758</v>
      </c>
    </row>
    <row r="11" spans="1:16378" ht="12.75" customHeight="1" x14ac:dyDescent="0.2">
      <c r="J11" s="20"/>
      <c r="K11" s="19"/>
      <c r="L11" s="19"/>
      <c r="M11" s="19"/>
      <c r="N11" s="19"/>
      <c r="O11" s="19"/>
      <c r="P11" s="19"/>
      <c r="Q11" s="19"/>
      <c r="R11" s="19"/>
      <c r="S11" s="19"/>
      <c r="T11" s="19"/>
      <c r="U11" s="19"/>
      <c r="V11" s="19"/>
    </row>
    <row r="12" spans="1:16378" ht="12.75" customHeight="1" x14ac:dyDescent="0.2">
      <c r="J12" s="22"/>
      <c r="K12" s="21"/>
      <c r="L12" s="21"/>
      <c r="M12" s="21"/>
      <c r="N12" s="21"/>
      <c r="O12" s="21"/>
      <c r="P12" s="21"/>
      <c r="Q12" s="23"/>
      <c r="R12" s="23"/>
      <c r="S12" s="23"/>
      <c r="T12" s="23"/>
      <c r="U12" s="23"/>
      <c r="V12" s="23"/>
    </row>
    <row r="14" spans="1:16378" ht="12.75" customHeight="1" x14ac:dyDescent="0.2">
      <c r="J14" s="20"/>
      <c r="K14" s="19"/>
      <c r="L14" s="19"/>
      <c r="M14" s="19"/>
      <c r="N14" s="19"/>
      <c r="O14" s="19"/>
      <c r="P14" s="19"/>
      <c r="Q14" s="19"/>
      <c r="R14" s="19"/>
      <c r="S14" s="19"/>
      <c r="T14" s="19"/>
      <c r="U14" s="19"/>
      <c r="V14" s="19"/>
    </row>
    <row r="15" spans="1:16378" ht="12.75" customHeight="1" x14ac:dyDescent="0.2">
      <c r="J15" s="20"/>
      <c r="K15" s="19"/>
      <c r="L15" s="19"/>
      <c r="M15" s="19"/>
      <c r="N15" s="19"/>
      <c r="O15" s="19"/>
      <c r="P15" s="19"/>
      <c r="Q15" s="19"/>
      <c r="R15" s="19"/>
      <c r="S15" s="19"/>
      <c r="T15" s="19"/>
      <c r="U15" s="19"/>
      <c r="V15" s="19"/>
    </row>
    <row r="16" spans="1:16378" ht="12.75" customHeight="1" x14ac:dyDescent="0.2">
      <c r="J16" s="20"/>
      <c r="K16" s="19"/>
      <c r="L16" s="19"/>
      <c r="M16" s="19"/>
      <c r="N16" s="19"/>
      <c r="O16" s="19"/>
      <c r="P16" s="19"/>
      <c r="Q16" s="19"/>
      <c r="R16" s="19"/>
      <c r="S16" s="19"/>
      <c r="T16" s="19"/>
      <c r="U16" s="19"/>
      <c r="V16" s="19"/>
    </row>
    <row r="18" spans="2:22" ht="12.75" customHeight="1" x14ac:dyDescent="0.2">
      <c r="J18" s="20"/>
      <c r="K18" s="19"/>
      <c r="L18" s="19"/>
      <c r="M18" s="19"/>
      <c r="N18" s="19"/>
      <c r="O18" s="19"/>
      <c r="P18" s="19"/>
      <c r="Q18" s="19"/>
      <c r="R18" s="19"/>
      <c r="S18" s="19"/>
      <c r="T18" s="19"/>
      <c r="U18" s="19"/>
      <c r="V18" s="19"/>
    </row>
    <row r="19" spans="2:22" ht="12.75" customHeight="1" x14ac:dyDescent="0.2">
      <c r="J19" s="20"/>
      <c r="K19" s="19"/>
      <c r="L19" s="19"/>
      <c r="M19" s="19"/>
      <c r="N19" s="19"/>
      <c r="O19" s="19"/>
      <c r="P19" s="19"/>
      <c r="Q19" s="19"/>
      <c r="R19" s="19"/>
      <c r="S19" s="19"/>
      <c r="T19" s="19"/>
      <c r="U19" s="19"/>
      <c r="V19" s="19"/>
    </row>
    <row r="20" spans="2:22" ht="12.75" customHeight="1" x14ac:dyDescent="0.2">
      <c r="J20" s="20"/>
      <c r="K20" s="19"/>
      <c r="L20" s="19"/>
      <c r="M20" s="19"/>
      <c r="N20" s="19"/>
      <c r="O20" s="19"/>
      <c r="P20" s="19"/>
      <c r="Q20" s="19"/>
      <c r="R20" s="19"/>
      <c r="S20" s="19"/>
      <c r="T20" s="19"/>
      <c r="U20" s="19"/>
      <c r="V20" s="19"/>
    </row>
    <row r="22" spans="2:22" ht="12.75" customHeight="1" x14ac:dyDescent="0.2">
      <c r="J22" s="20"/>
      <c r="K22" s="19"/>
      <c r="L22" s="19"/>
      <c r="M22" s="19"/>
      <c r="N22" s="19"/>
      <c r="O22" s="19"/>
      <c r="P22" s="19"/>
      <c r="Q22" s="19"/>
      <c r="R22" s="19"/>
      <c r="S22" s="19"/>
      <c r="T22" s="19"/>
      <c r="U22" s="19"/>
      <c r="V22" s="19"/>
    </row>
    <row r="23" spans="2:22" ht="12.75" customHeight="1" x14ac:dyDescent="0.2">
      <c r="J23" s="20"/>
      <c r="K23" s="19"/>
      <c r="L23" s="19"/>
      <c r="M23" s="19"/>
      <c r="N23" s="19"/>
      <c r="O23" s="19"/>
      <c r="P23" s="19"/>
      <c r="Q23" s="19"/>
      <c r="R23" s="19"/>
      <c r="S23" s="19"/>
      <c r="T23" s="19"/>
      <c r="U23" s="19"/>
      <c r="V23" s="19"/>
    </row>
    <row r="24" spans="2:22" ht="12.75" customHeight="1" x14ac:dyDescent="0.2">
      <c r="J24" s="20"/>
      <c r="K24" s="19"/>
      <c r="L24" s="19"/>
      <c r="M24" s="19"/>
      <c r="N24" s="19"/>
      <c r="O24" s="19"/>
      <c r="P24" s="19"/>
      <c r="Q24" s="19"/>
      <c r="R24" s="19"/>
      <c r="S24" s="19"/>
      <c r="T24" s="19"/>
      <c r="U24" s="19"/>
      <c r="V24" s="19"/>
    </row>
    <row r="26" spans="2:22" ht="12.75" customHeight="1" x14ac:dyDescent="0.2">
      <c r="C26" s="133"/>
      <c r="D26" s="133"/>
      <c r="E26" s="133"/>
      <c r="F26" s="133"/>
      <c r="G26" s="133"/>
      <c r="K26" s="173"/>
      <c r="L26" s="173"/>
      <c r="M26" s="173"/>
      <c r="N26" s="173"/>
      <c r="O26" s="173"/>
      <c r="P26" s="173"/>
    </row>
    <row r="29" spans="2:22" ht="12.75" customHeight="1" x14ac:dyDescent="0.2">
      <c r="K29" s="108" t="s">
        <v>61</v>
      </c>
    </row>
    <row r="30" spans="2:22" ht="12.75" customHeight="1" x14ac:dyDescent="0.2">
      <c r="B30" s="133" t="s">
        <v>7</v>
      </c>
    </row>
    <row r="31" spans="2:22" ht="12.75" customHeight="1" x14ac:dyDescent="0.2">
      <c r="B31" s="336" t="s">
        <v>75</v>
      </c>
      <c r="C31" s="336"/>
      <c r="D31" s="336"/>
      <c r="E31" s="336"/>
      <c r="F31" s="336"/>
      <c r="G31" s="336"/>
      <c r="J31" s="20"/>
      <c r="Q31" s="174"/>
      <c r="R31" s="174"/>
      <c r="S31" s="174"/>
      <c r="T31" s="174"/>
      <c r="U31" s="174"/>
      <c r="V31" s="174"/>
    </row>
    <row r="32" spans="2:22" ht="12.75" customHeight="1" x14ac:dyDescent="0.2">
      <c r="B32" s="336"/>
      <c r="C32" s="336"/>
      <c r="D32" s="336"/>
      <c r="E32" s="336"/>
      <c r="F32" s="336"/>
      <c r="G32" s="336"/>
      <c r="J32" s="20"/>
      <c r="Q32" s="174"/>
      <c r="R32" s="174"/>
      <c r="S32" s="174"/>
      <c r="T32" s="174"/>
      <c r="U32" s="174"/>
      <c r="V32" s="174"/>
    </row>
    <row r="33" spans="2:22" ht="12.75" customHeight="1" x14ac:dyDescent="0.2">
      <c r="B33" s="336"/>
      <c r="C33" s="336"/>
      <c r="D33" s="336"/>
      <c r="E33" s="336"/>
      <c r="F33" s="336"/>
      <c r="G33" s="336"/>
      <c r="J33" s="20"/>
      <c r="Q33" s="174"/>
      <c r="R33" s="174"/>
      <c r="S33" s="174"/>
      <c r="T33" s="174"/>
      <c r="U33" s="174"/>
      <c r="V33" s="174"/>
    </row>
    <row r="34" spans="2:22" ht="12.75" customHeight="1" x14ac:dyDescent="0.2">
      <c r="B34" s="336"/>
      <c r="C34" s="336"/>
      <c r="D34" s="336"/>
      <c r="E34" s="336"/>
      <c r="F34" s="336"/>
      <c r="G34" s="336"/>
      <c r="J34" s="20"/>
      <c r="Q34" s="174"/>
      <c r="R34" s="174"/>
      <c r="S34" s="174"/>
      <c r="T34" s="174"/>
      <c r="U34" s="174"/>
      <c r="V34" s="174"/>
    </row>
    <row r="35" spans="2:22" ht="12.75" customHeight="1" x14ac:dyDescent="0.2">
      <c r="J35" s="20"/>
      <c r="Q35" s="174"/>
      <c r="R35" s="174"/>
      <c r="S35" s="174"/>
      <c r="T35" s="174"/>
      <c r="U35" s="174"/>
      <c r="V35" s="174"/>
    </row>
    <row r="36" spans="2:22" ht="12.75" customHeight="1" x14ac:dyDescent="0.2">
      <c r="J36" s="20"/>
      <c r="Q36" s="174"/>
      <c r="R36" s="174"/>
      <c r="S36" s="174"/>
      <c r="T36" s="174"/>
      <c r="U36" s="174"/>
      <c r="V36" s="174"/>
    </row>
    <row r="37" spans="2:22" ht="12.75" customHeight="1" x14ac:dyDescent="0.2">
      <c r="J37" s="20"/>
      <c r="Q37" s="174"/>
      <c r="R37" s="174"/>
      <c r="S37" s="174"/>
      <c r="T37" s="174"/>
      <c r="U37" s="174"/>
      <c r="V37" s="174"/>
    </row>
    <row r="38" spans="2:22" ht="12.75" customHeight="1" x14ac:dyDescent="0.2">
      <c r="B38" s="18" t="s">
        <v>400</v>
      </c>
      <c r="J38" s="20"/>
      <c r="Q38" s="174"/>
      <c r="R38" s="174"/>
      <c r="S38" s="174"/>
      <c r="T38" s="174"/>
      <c r="U38" s="174"/>
      <c r="V38" s="174"/>
    </row>
    <row r="39" spans="2:22" ht="12.75" customHeight="1" x14ac:dyDescent="0.2">
      <c r="B39" s="337" t="s">
        <v>399</v>
      </c>
      <c r="C39" s="337"/>
      <c r="D39" s="337"/>
      <c r="E39" s="337"/>
      <c r="F39" s="337"/>
      <c r="G39" s="337"/>
      <c r="J39" s="20"/>
      <c r="Q39" s="174"/>
      <c r="R39" s="174"/>
      <c r="S39" s="174"/>
      <c r="T39" s="174"/>
      <c r="U39" s="174"/>
      <c r="V39" s="174"/>
    </row>
    <row r="40" spans="2:22" ht="12.75" customHeight="1" x14ac:dyDescent="0.2">
      <c r="B40" s="337"/>
      <c r="C40" s="337"/>
      <c r="D40" s="337"/>
      <c r="E40" s="337"/>
      <c r="F40" s="337"/>
      <c r="G40" s="337"/>
      <c r="J40" s="20"/>
      <c r="Q40" s="174"/>
      <c r="R40" s="174"/>
      <c r="S40" s="174"/>
      <c r="T40" s="174"/>
      <c r="U40" s="174"/>
      <c r="V40" s="174"/>
    </row>
    <row r="41" spans="2:22" ht="12.75" customHeight="1" x14ac:dyDescent="0.2">
      <c r="B41" s="131" t="s">
        <v>401</v>
      </c>
      <c r="C41" s="131"/>
      <c r="D41" s="131"/>
      <c r="E41" s="131"/>
      <c r="F41" s="131"/>
      <c r="G41" s="131"/>
      <c r="J41" s="20"/>
      <c r="Q41" s="174"/>
      <c r="R41" s="174"/>
      <c r="S41" s="174"/>
      <c r="T41" s="174"/>
      <c r="U41" s="174"/>
      <c r="V41" s="174"/>
    </row>
    <row r="42" spans="2:22" ht="12.75" customHeight="1" x14ac:dyDescent="0.2">
      <c r="J42" s="20"/>
      <c r="Q42" s="174"/>
      <c r="R42" s="174"/>
      <c r="S42" s="174"/>
      <c r="T42" s="174"/>
      <c r="U42" s="174"/>
      <c r="V42" s="174"/>
    </row>
    <row r="43" spans="2:22" ht="12.75" customHeight="1" x14ac:dyDescent="0.2">
      <c r="J43" s="20"/>
      <c r="Q43" s="174"/>
      <c r="R43" s="174"/>
      <c r="S43" s="174"/>
      <c r="T43" s="174"/>
      <c r="U43" s="174"/>
      <c r="V43" s="174"/>
    </row>
    <row r="44" spans="2:22" ht="12.75" customHeight="1" x14ac:dyDescent="0.2">
      <c r="J44" s="20"/>
      <c r="Q44" s="174"/>
      <c r="R44" s="174"/>
      <c r="S44" s="174"/>
      <c r="T44" s="174"/>
      <c r="U44" s="174"/>
      <c r="V44" s="174"/>
    </row>
    <row r="45" spans="2:22" ht="12.75" customHeight="1" x14ac:dyDescent="0.2">
      <c r="J45" s="20"/>
      <c r="Q45" s="174"/>
      <c r="R45" s="174"/>
      <c r="S45" s="174"/>
      <c r="T45" s="174"/>
      <c r="U45" s="174"/>
      <c r="V45" s="174"/>
    </row>
    <row r="46" spans="2:22" ht="12.75" customHeight="1" x14ac:dyDescent="0.2">
      <c r="J46" s="20"/>
      <c r="Q46" s="174"/>
      <c r="R46" s="174"/>
      <c r="S46" s="174"/>
      <c r="T46" s="174"/>
      <c r="U46" s="174"/>
      <c r="V46" s="174"/>
    </row>
    <row r="47" spans="2:22" ht="12.75" customHeight="1" x14ac:dyDescent="0.2">
      <c r="J47" s="20"/>
      <c r="Q47" s="174"/>
      <c r="R47" s="174"/>
      <c r="S47" s="174"/>
      <c r="T47" s="174"/>
      <c r="U47" s="174"/>
      <c r="V47" s="174"/>
    </row>
    <row r="48" spans="2:22" ht="12.75" customHeight="1" x14ac:dyDescent="0.2">
      <c r="J48" s="20"/>
      <c r="Q48" s="174"/>
      <c r="R48" s="174"/>
      <c r="S48" s="174"/>
      <c r="T48" s="174"/>
      <c r="U48" s="174"/>
      <c r="V48" s="174"/>
    </row>
    <row r="49" spans="3:22" ht="12.75" customHeight="1" x14ac:dyDescent="0.2">
      <c r="J49" s="20"/>
      <c r="Q49" s="174"/>
      <c r="R49" s="174"/>
      <c r="S49" s="174"/>
      <c r="T49" s="174"/>
      <c r="U49" s="174"/>
      <c r="V49" s="174"/>
    </row>
    <row r="50" spans="3:22" ht="12.75" customHeight="1" x14ac:dyDescent="0.2">
      <c r="J50" s="20"/>
      <c r="L50" s="174"/>
      <c r="Q50" s="174"/>
      <c r="R50" s="174"/>
      <c r="S50" s="174"/>
      <c r="T50" s="174"/>
      <c r="U50" s="174"/>
      <c r="V50" s="174"/>
    </row>
    <row r="61" spans="3:22" ht="12.75" customHeight="1" x14ac:dyDescent="0.2">
      <c r="C61" s="133"/>
      <c r="D61" s="133"/>
      <c r="E61" s="133"/>
      <c r="F61" s="133"/>
      <c r="G61" s="133"/>
    </row>
    <row r="65" spans="2:7" ht="12.75" customHeight="1" x14ac:dyDescent="0.2">
      <c r="B65" s="274" t="s">
        <v>127</v>
      </c>
    </row>
    <row r="66" spans="2:7" ht="12.75" customHeight="1" x14ac:dyDescent="0.2">
      <c r="B66" s="336" t="s">
        <v>402</v>
      </c>
      <c r="C66" s="336"/>
      <c r="D66" s="336"/>
      <c r="E66" s="336"/>
      <c r="F66" s="336"/>
      <c r="G66" s="336"/>
    </row>
    <row r="67" spans="2:7" ht="12.75" customHeight="1" x14ac:dyDescent="0.2">
      <c r="B67" s="336"/>
      <c r="C67" s="336"/>
      <c r="D67" s="336"/>
      <c r="E67" s="336"/>
      <c r="F67" s="336"/>
      <c r="G67" s="336"/>
    </row>
    <row r="68" spans="2:7" ht="12.75" customHeight="1" x14ac:dyDescent="0.2">
      <c r="B68" s="336"/>
      <c r="C68" s="336"/>
      <c r="D68" s="336"/>
      <c r="E68" s="336"/>
      <c r="F68" s="336"/>
      <c r="G68" s="336"/>
    </row>
    <row r="69" spans="2:7" ht="12.75" customHeight="1" x14ac:dyDescent="0.2">
      <c r="B69" s="336"/>
      <c r="C69" s="336"/>
      <c r="D69" s="336"/>
      <c r="E69" s="336"/>
      <c r="F69" s="336"/>
      <c r="G69" s="336"/>
    </row>
    <row r="70" spans="2:7" ht="12.75" customHeight="1" x14ac:dyDescent="0.2">
      <c r="B70" s="336"/>
      <c r="C70" s="336"/>
      <c r="D70" s="336"/>
      <c r="E70" s="336"/>
      <c r="F70" s="336"/>
      <c r="G70" s="336"/>
    </row>
  </sheetData>
  <mergeCells count="4">
    <mergeCell ref="B31:G34"/>
    <mergeCell ref="B4:G5"/>
    <mergeCell ref="B39:G40"/>
    <mergeCell ref="B66:G70"/>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X72"/>
  <sheetViews>
    <sheetView showGridLines="0" zoomScaleNormal="100" workbookViewId="0"/>
  </sheetViews>
  <sheetFormatPr defaultColWidth="9.140625" defaultRowHeight="12.75" customHeight="1" x14ac:dyDescent="0.2"/>
  <cols>
    <col min="1" max="8" width="9.140625" style="133"/>
    <col min="9" max="9" width="9.140625" style="127"/>
    <col min="10" max="10" width="9.140625" style="129" customWidth="1"/>
    <col min="11" max="24" width="9.140625" style="127"/>
    <col min="25" max="16384" width="9.140625" style="133"/>
  </cols>
  <sheetData>
    <row r="1" spans="2:24" s="64" customFormat="1" ht="12.75" customHeight="1" x14ac:dyDescent="0.2">
      <c r="I1" s="200"/>
      <c r="J1" s="129"/>
      <c r="K1" s="127"/>
      <c r="L1" s="127"/>
      <c r="M1" s="127"/>
      <c r="N1" s="127"/>
      <c r="O1" s="127"/>
      <c r="P1" s="127"/>
      <c r="Q1" s="127"/>
      <c r="R1" s="200"/>
      <c r="S1" s="200"/>
      <c r="T1" s="200"/>
      <c r="U1" s="200"/>
      <c r="V1" s="200"/>
      <c r="W1" s="200"/>
      <c r="X1" s="200"/>
    </row>
    <row r="2" spans="2:24" ht="12.75" customHeight="1" x14ac:dyDescent="0.2">
      <c r="B2" s="250"/>
      <c r="C2" s="250"/>
      <c r="D2" s="250"/>
      <c r="E2" s="250"/>
      <c r="F2" s="250"/>
      <c r="G2" s="250"/>
    </row>
    <row r="3" spans="2:24" ht="12.75" customHeight="1" x14ac:dyDescent="0.2">
      <c r="B3" s="128" t="s">
        <v>376</v>
      </c>
      <c r="C3" s="128"/>
      <c r="D3" s="128"/>
      <c r="E3" s="128"/>
      <c r="F3" s="128"/>
      <c r="G3" s="131"/>
      <c r="J3" s="127"/>
      <c r="R3" s="65"/>
      <c r="S3" s="65"/>
      <c r="T3" s="65"/>
    </row>
    <row r="4" spans="2:24" ht="12.75" customHeight="1" x14ac:dyDescent="0.2">
      <c r="B4" s="128" t="s">
        <v>174</v>
      </c>
      <c r="C4" s="128"/>
      <c r="D4" s="128"/>
      <c r="E4" s="128"/>
      <c r="F4" s="128"/>
      <c r="G4" s="131"/>
      <c r="K4" s="254" t="s">
        <v>229</v>
      </c>
      <c r="L4" s="254" t="s">
        <v>230</v>
      </c>
      <c r="M4" s="254" t="s">
        <v>231</v>
      </c>
      <c r="N4" s="254" t="s">
        <v>232</v>
      </c>
      <c r="O4" s="254">
        <v>2016</v>
      </c>
      <c r="P4" s="255">
        <v>2017</v>
      </c>
      <c r="Q4" s="254">
        <v>2018</v>
      </c>
      <c r="R4" s="65"/>
      <c r="S4" s="65"/>
      <c r="T4" s="65"/>
    </row>
    <row r="5" spans="2:24" ht="12.75" customHeight="1" x14ac:dyDescent="0.2">
      <c r="B5" s="131" t="s">
        <v>176</v>
      </c>
      <c r="C5" s="131"/>
      <c r="D5" s="131"/>
      <c r="E5" s="131"/>
      <c r="F5" s="131"/>
      <c r="G5" s="131"/>
      <c r="I5" s="129" t="s">
        <v>598</v>
      </c>
      <c r="J5" s="129" t="s">
        <v>175</v>
      </c>
      <c r="K5" s="65">
        <v>26.753609959334263</v>
      </c>
      <c r="L5" s="65">
        <v>22.47910848327178</v>
      </c>
      <c r="M5" s="65">
        <v>17.986003097056869</v>
      </c>
      <c r="N5" s="65">
        <v>17.427396158768563</v>
      </c>
      <c r="O5" s="65">
        <v>11.433707611171991</v>
      </c>
      <c r="P5" s="65">
        <v>10.59012847171496</v>
      </c>
      <c r="Q5" s="65">
        <v>13.419934902890166</v>
      </c>
      <c r="R5" s="65"/>
      <c r="S5" s="65"/>
      <c r="T5" s="65"/>
    </row>
    <row r="6" spans="2:24" ht="12.75" customHeight="1" x14ac:dyDescent="0.2">
      <c r="I6" s="129" t="s">
        <v>599</v>
      </c>
      <c r="J6" s="129" t="s">
        <v>177</v>
      </c>
      <c r="K6" s="65">
        <v>-18.281566017952635</v>
      </c>
      <c r="L6" s="65">
        <v>-56.516301396181149</v>
      </c>
      <c r="M6" s="65">
        <v>-44.878065201893151</v>
      </c>
      <c r="N6" s="65">
        <v>-80.975059864216107</v>
      </c>
      <c r="O6" s="65">
        <v>-107.57750513333409</v>
      </c>
      <c r="P6" s="65">
        <v>-209.84924962557153</v>
      </c>
      <c r="Q6" s="65">
        <v>-245.38827577393386</v>
      </c>
      <c r="R6" s="65"/>
      <c r="S6" s="65"/>
      <c r="T6" s="65"/>
    </row>
    <row r="7" spans="2:24" ht="12.75" customHeight="1" x14ac:dyDescent="0.2">
      <c r="I7" s="129" t="s">
        <v>600</v>
      </c>
      <c r="J7" s="129" t="s">
        <v>178</v>
      </c>
      <c r="K7" s="65">
        <v>0.29500735787253651</v>
      </c>
      <c r="L7" s="65">
        <v>0.38169851571068275</v>
      </c>
      <c r="M7" s="65">
        <v>0.35768165200485957</v>
      </c>
      <c r="N7" s="65">
        <v>0.5049378062304779</v>
      </c>
      <c r="O7" s="65">
        <v>0.3397422145269301</v>
      </c>
      <c r="P7" s="65">
        <v>0.18564797107244929</v>
      </c>
      <c r="Q7" s="65">
        <v>0.12901254347760768</v>
      </c>
      <c r="R7" s="65"/>
      <c r="S7" s="65"/>
      <c r="T7" s="65"/>
    </row>
    <row r="8" spans="2:24" ht="12.75" customHeight="1" x14ac:dyDescent="0.2">
      <c r="I8" s="129" t="s">
        <v>601</v>
      </c>
      <c r="J8" s="129" t="s">
        <v>179</v>
      </c>
      <c r="K8" s="65">
        <v>-8.598782964099815</v>
      </c>
      <c r="L8" s="65">
        <v>-7.5584908148633199</v>
      </c>
      <c r="M8" s="65">
        <v>-6.0379454256456677</v>
      </c>
      <c r="N8" s="65">
        <v>-3.4673890430670458</v>
      </c>
      <c r="O8" s="65">
        <v>-3.9051787995697036</v>
      </c>
      <c r="P8" s="65">
        <v>-4.9766794420828555</v>
      </c>
      <c r="Q8" s="65">
        <v>-4.0003301494342312</v>
      </c>
    </row>
    <row r="9" spans="2:24" ht="12.75" customHeight="1" x14ac:dyDescent="0.2">
      <c r="I9" s="129" t="s">
        <v>602</v>
      </c>
      <c r="J9" s="129" t="s">
        <v>180</v>
      </c>
      <c r="K9" s="65">
        <v>0.16826833515434469</v>
      </c>
      <c r="L9" s="65">
        <v>-41.213985212061999</v>
      </c>
      <c r="M9" s="65">
        <v>-32.572325878477088</v>
      </c>
      <c r="N9" s="65">
        <v>-66.510114942284105</v>
      </c>
      <c r="O9" s="65">
        <v>-99.709234107204864</v>
      </c>
      <c r="P9" s="65">
        <v>-204.050152624867</v>
      </c>
      <c r="Q9" s="65">
        <v>-235.83965847700031</v>
      </c>
    </row>
    <row r="10" spans="2:24" ht="12.75" customHeight="1" x14ac:dyDescent="0.2">
      <c r="I10" s="129" t="s">
        <v>603</v>
      </c>
      <c r="J10" s="129" t="s">
        <v>331</v>
      </c>
      <c r="K10" s="66">
        <v>226.631</v>
      </c>
      <c r="L10" s="66">
        <v>100.986</v>
      </c>
      <c r="M10" s="66">
        <v>27.681999999999999</v>
      </c>
      <c r="N10" s="66">
        <v>-100.524</v>
      </c>
      <c r="O10" s="66">
        <v>-372.971</v>
      </c>
      <c r="P10" s="66">
        <v>-1081.665</v>
      </c>
      <c r="Q10" s="66">
        <v>-1077.99</v>
      </c>
    </row>
    <row r="11" spans="2:24" ht="12.75" customHeight="1" x14ac:dyDescent="0.2">
      <c r="I11" s="129" t="s">
        <v>604</v>
      </c>
      <c r="J11" s="129" t="s">
        <v>330</v>
      </c>
      <c r="K11" s="66">
        <v>382.62107600000002</v>
      </c>
      <c r="L11" s="66">
        <v>660.90700800000002</v>
      </c>
      <c r="M11" s="66">
        <v>688.41379200000006</v>
      </c>
      <c r="N11" s="66">
        <v>874.52472299999999</v>
      </c>
      <c r="O11" s="66">
        <v>1279.4952990000002</v>
      </c>
      <c r="P11" s="66">
        <v>2292.4475689999999</v>
      </c>
      <c r="Q11" s="66">
        <v>2302.3465000000001</v>
      </c>
    </row>
    <row r="13" spans="2:24" ht="12.75" customHeight="1" x14ac:dyDescent="0.2">
      <c r="Q13" s="82"/>
    </row>
    <row r="14" spans="2:24" ht="12.75" customHeight="1" x14ac:dyDescent="0.2">
      <c r="Q14" s="82"/>
    </row>
    <row r="27" spans="2:10" ht="12.75" customHeight="1" x14ac:dyDescent="0.2">
      <c r="J27" s="127"/>
    </row>
    <row r="28" spans="2:10" ht="12.75" customHeight="1" x14ac:dyDescent="0.2">
      <c r="B28" s="251"/>
      <c r="C28" s="252"/>
      <c r="D28" s="252"/>
      <c r="E28" s="252"/>
      <c r="F28" s="252"/>
      <c r="G28" s="252"/>
      <c r="J28" s="127"/>
    </row>
    <row r="29" spans="2:10" ht="12.75" customHeight="1" x14ac:dyDescent="0.2">
      <c r="B29" s="252"/>
      <c r="C29" s="252"/>
      <c r="D29" s="252"/>
      <c r="E29" s="252"/>
      <c r="F29" s="252"/>
      <c r="G29" s="252"/>
      <c r="J29" s="127"/>
    </row>
    <row r="30" spans="2:10" ht="12.75" customHeight="1" x14ac:dyDescent="0.2">
      <c r="B30" s="336" t="s">
        <v>181</v>
      </c>
      <c r="C30" s="336"/>
      <c r="D30" s="336"/>
      <c r="E30" s="336"/>
      <c r="F30" s="336"/>
      <c r="G30" s="336"/>
      <c r="J30" s="127"/>
    </row>
    <row r="31" spans="2:10" ht="12.75" customHeight="1" x14ac:dyDescent="0.2">
      <c r="B31" s="336"/>
      <c r="C31" s="336"/>
      <c r="D31" s="336"/>
      <c r="E31" s="336"/>
      <c r="F31" s="336"/>
      <c r="G31" s="336"/>
      <c r="J31" s="127"/>
    </row>
    <row r="32" spans="2:10" ht="12.75" customHeight="1" x14ac:dyDescent="0.2">
      <c r="B32" s="379" t="s">
        <v>182</v>
      </c>
      <c r="C32" s="379"/>
      <c r="D32" s="379"/>
      <c r="E32" s="379"/>
      <c r="F32" s="379"/>
      <c r="G32" s="379"/>
    </row>
    <row r="33" spans="2:10" ht="12.75" customHeight="1" x14ac:dyDescent="0.2">
      <c r="B33" s="379"/>
      <c r="C33" s="379"/>
      <c r="D33" s="379"/>
      <c r="E33" s="379"/>
      <c r="F33" s="379"/>
      <c r="G33" s="379"/>
    </row>
    <row r="34" spans="2:10" ht="12.75" customHeight="1" x14ac:dyDescent="0.2">
      <c r="B34" s="379"/>
      <c r="C34" s="379"/>
      <c r="D34" s="379"/>
      <c r="E34" s="379"/>
      <c r="F34" s="379"/>
      <c r="G34" s="379"/>
      <c r="J34" s="127"/>
    </row>
    <row r="35" spans="2:10" ht="12.75" customHeight="1" x14ac:dyDescent="0.2">
      <c r="B35" s="379"/>
      <c r="C35" s="379"/>
      <c r="D35" s="379"/>
      <c r="E35" s="379"/>
      <c r="F35" s="379"/>
      <c r="G35" s="379"/>
      <c r="J35" s="127"/>
    </row>
    <row r="36" spans="2:10" ht="12.75" customHeight="1" x14ac:dyDescent="0.2">
      <c r="J36" s="127"/>
    </row>
    <row r="39" spans="2:10" ht="12.75" customHeight="1" x14ac:dyDescent="0.2">
      <c r="B39" s="128" t="s">
        <v>597</v>
      </c>
      <c r="C39" s="128"/>
      <c r="D39" s="128"/>
      <c r="E39" s="128"/>
      <c r="F39" s="128"/>
      <c r="G39" s="131"/>
    </row>
    <row r="40" spans="2:10" ht="12.75" customHeight="1" x14ac:dyDescent="0.2">
      <c r="B40" s="128" t="s">
        <v>618</v>
      </c>
      <c r="C40" s="128"/>
      <c r="D40" s="128"/>
      <c r="E40" s="128"/>
      <c r="F40" s="128"/>
      <c r="G40" s="131"/>
    </row>
    <row r="41" spans="2:10" ht="12.75" customHeight="1" x14ac:dyDescent="0.2">
      <c r="B41" s="263" t="s">
        <v>596</v>
      </c>
      <c r="C41" s="131"/>
      <c r="D41" s="131"/>
      <c r="E41" s="131"/>
      <c r="F41" s="131"/>
      <c r="G41" s="131"/>
    </row>
    <row r="62" spans="2:10" ht="12.75" customHeight="1" x14ac:dyDescent="0.2">
      <c r="J62" s="127"/>
    </row>
    <row r="63" spans="2:10" ht="12.75" customHeight="1" x14ac:dyDescent="0.2">
      <c r="J63" s="127"/>
    </row>
    <row r="64" spans="2:10" ht="12.75" customHeight="1" x14ac:dyDescent="0.2">
      <c r="B64" s="336"/>
      <c r="C64" s="384"/>
      <c r="D64" s="384"/>
      <c r="E64" s="384"/>
      <c r="F64" s="384"/>
      <c r="G64" s="384"/>
      <c r="J64" s="127"/>
    </row>
    <row r="65" spans="2:10" ht="12.75" customHeight="1" x14ac:dyDescent="0.2">
      <c r="B65" s="384"/>
      <c r="C65" s="384"/>
      <c r="D65" s="384"/>
      <c r="E65" s="384"/>
      <c r="F65" s="384"/>
      <c r="G65" s="384"/>
      <c r="J65" s="127"/>
    </row>
    <row r="66" spans="2:10" ht="12.75" customHeight="1" x14ac:dyDescent="0.2">
      <c r="B66" s="336" t="s">
        <v>594</v>
      </c>
      <c r="C66" s="336"/>
      <c r="D66" s="336"/>
      <c r="E66" s="336"/>
      <c r="F66" s="336"/>
      <c r="G66" s="336"/>
    </row>
    <row r="67" spans="2:10" ht="12.75" customHeight="1" x14ac:dyDescent="0.2">
      <c r="B67" s="336"/>
      <c r="C67" s="336"/>
      <c r="D67" s="336"/>
      <c r="E67" s="336"/>
      <c r="F67" s="336"/>
      <c r="G67" s="336"/>
    </row>
    <row r="68" spans="2:10" ht="12.75" customHeight="1" x14ac:dyDescent="0.2">
      <c r="B68" s="379" t="s">
        <v>595</v>
      </c>
      <c r="C68" s="379"/>
      <c r="D68" s="379"/>
      <c r="E68" s="379"/>
      <c r="F68" s="379"/>
      <c r="G68" s="379"/>
    </row>
    <row r="69" spans="2:10" ht="12.75" customHeight="1" x14ac:dyDescent="0.2">
      <c r="B69" s="379"/>
      <c r="C69" s="379"/>
      <c r="D69" s="379"/>
      <c r="E69" s="379"/>
      <c r="F69" s="379"/>
      <c r="G69" s="379"/>
    </row>
    <row r="70" spans="2:10" ht="12.75" customHeight="1" x14ac:dyDescent="0.2">
      <c r="B70" s="379"/>
      <c r="C70" s="379"/>
      <c r="D70" s="379"/>
      <c r="E70" s="379"/>
      <c r="F70" s="379"/>
      <c r="G70" s="379"/>
    </row>
    <row r="71" spans="2:10" ht="12.75" customHeight="1" x14ac:dyDescent="0.2">
      <c r="B71" s="379"/>
      <c r="C71" s="379"/>
      <c r="D71" s="379"/>
      <c r="E71" s="379"/>
      <c r="F71" s="379"/>
      <c r="G71" s="379"/>
    </row>
    <row r="72" spans="2:10" ht="12.75" customHeight="1" x14ac:dyDescent="0.2">
      <c r="B72" s="379"/>
      <c r="C72" s="379"/>
      <c r="D72" s="379"/>
      <c r="E72" s="379"/>
      <c r="F72" s="379"/>
      <c r="G72" s="379"/>
    </row>
  </sheetData>
  <mergeCells count="5">
    <mergeCell ref="B66:G67"/>
    <mergeCell ref="B30:G31"/>
    <mergeCell ref="B32:G35"/>
    <mergeCell ref="B64:G65"/>
    <mergeCell ref="B68:G7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3:CP69"/>
  <sheetViews>
    <sheetView showGridLines="0" zoomScaleNormal="100" workbookViewId="0"/>
  </sheetViews>
  <sheetFormatPr defaultRowHeight="12.75" customHeight="1" x14ac:dyDescent="0.2"/>
  <cols>
    <col min="1" max="7" width="9.140625" style="17"/>
    <col min="8" max="8" width="9.140625" style="17" customWidth="1"/>
    <col min="9" max="9" width="9.140625" style="108" customWidth="1"/>
    <col min="10" max="10" width="9.140625" style="143" customWidth="1"/>
    <col min="11" max="11" width="13.85546875" style="108" customWidth="1"/>
    <col min="12" max="12" width="9.140625" style="108" customWidth="1"/>
    <col min="13" max="13" width="16.7109375" style="108" customWidth="1"/>
    <col min="14" max="14" width="9.140625" style="108" customWidth="1"/>
    <col min="15" max="17" width="9.140625" style="142" customWidth="1"/>
    <col min="18" max="18" width="9.140625" style="108" customWidth="1"/>
    <col min="19" max="24" width="9.140625" style="108"/>
    <col min="25" max="39" width="9.140625" style="17"/>
    <col min="40" max="44" width="9.140625" style="175"/>
    <col min="45" max="45" width="9.140625" style="176"/>
    <col min="46" max="73" width="9.140625" style="17"/>
    <col min="74" max="76" width="9.140625" style="175" customWidth="1"/>
    <col min="77" max="86" width="9.140625" style="175"/>
    <col min="87" max="89" width="9.140625" style="74" customWidth="1"/>
    <col min="90" max="91" width="9.140625" style="175"/>
    <col min="92" max="92" width="9.140625" style="74"/>
    <col min="93" max="93" width="9.140625" style="177"/>
    <col min="94" max="94" width="9.140625" style="175"/>
    <col min="95" max="16384" width="9.140625" style="17"/>
  </cols>
  <sheetData>
    <row r="3" spans="2:94" ht="12.75" customHeight="1" x14ac:dyDescent="0.2">
      <c r="B3" s="158" t="s">
        <v>345</v>
      </c>
      <c r="K3" s="147" t="s">
        <v>405</v>
      </c>
      <c r="L3" s="147" t="s">
        <v>406</v>
      </c>
      <c r="M3" s="147" t="s">
        <v>407</v>
      </c>
      <c r="N3" s="147" t="s">
        <v>408</v>
      </c>
      <c r="O3" s="272" t="s">
        <v>409</v>
      </c>
      <c r="P3" s="272" t="s">
        <v>410</v>
      </c>
      <c r="Q3" s="272" t="s">
        <v>411</v>
      </c>
      <c r="R3" s="147" t="s">
        <v>615</v>
      </c>
      <c r="BV3" s="74"/>
      <c r="BW3" s="74"/>
      <c r="BX3" s="74"/>
      <c r="BY3" s="74"/>
      <c r="CG3" s="177"/>
      <c r="CH3" s="177"/>
      <c r="CI3" s="75"/>
      <c r="CJ3" s="75"/>
    </row>
    <row r="4" spans="2:94" ht="12.75" customHeight="1" x14ac:dyDescent="0.2">
      <c r="B4" s="340" t="s">
        <v>638</v>
      </c>
      <c r="C4" s="340"/>
      <c r="D4" s="340"/>
      <c r="E4" s="340"/>
      <c r="F4" s="340"/>
      <c r="G4" s="340"/>
      <c r="K4" s="142" t="s">
        <v>380</v>
      </c>
      <c r="L4" s="108" t="s">
        <v>246</v>
      </c>
      <c r="M4" s="108" t="s">
        <v>241</v>
      </c>
      <c r="N4" s="108" t="s">
        <v>242</v>
      </c>
      <c r="O4" s="142" t="s">
        <v>243</v>
      </c>
      <c r="P4" s="142" t="s">
        <v>244</v>
      </c>
      <c r="Q4" s="142" t="s">
        <v>245</v>
      </c>
      <c r="R4" s="108" t="s">
        <v>614</v>
      </c>
      <c r="BV4" s="74"/>
      <c r="BW4" s="74"/>
      <c r="BX4" s="74"/>
      <c r="BY4" s="74"/>
      <c r="CC4" s="74"/>
      <c r="CD4" s="74"/>
      <c r="CE4" s="74"/>
      <c r="CG4" s="74"/>
      <c r="CH4" s="74"/>
      <c r="CL4" s="74"/>
      <c r="CO4" s="75"/>
      <c r="CP4" s="74"/>
    </row>
    <row r="5" spans="2:94" ht="12.75" customHeight="1" x14ac:dyDescent="0.2">
      <c r="B5" s="202" t="s">
        <v>310</v>
      </c>
      <c r="J5" s="151">
        <v>39447</v>
      </c>
      <c r="K5" s="247">
        <v>0.29077151899999998</v>
      </c>
      <c r="L5" s="79">
        <v>5.0755181745319007</v>
      </c>
      <c r="M5" s="79">
        <v>0</v>
      </c>
      <c r="N5" s="79">
        <v>0</v>
      </c>
      <c r="O5" s="146">
        <v>0</v>
      </c>
      <c r="P5" s="146">
        <v>1.7841725055576738</v>
      </c>
      <c r="Q5" s="146">
        <v>3.2913456689742269</v>
      </c>
      <c r="R5" s="79">
        <v>5.5146654185840447</v>
      </c>
      <c r="BV5" s="74"/>
      <c r="BW5" s="74"/>
      <c r="BX5" s="74"/>
      <c r="BY5" s="74"/>
      <c r="CC5" s="74"/>
      <c r="CD5" s="74"/>
      <c r="CE5" s="74"/>
      <c r="CG5" s="74"/>
      <c r="CH5" s="74"/>
      <c r="CL5" s="74"/>
      <c r="CO5" s="75"/>
      <c r="CP5" s="74"/>
    </row>
    <row r="6" spans="2:94" ht="12.75" customHeight="1" x14ac:dyDescent="0.2">
      <c r="J6" s="151">
        <v>39538</v>
      </c>
      <c r="K6" s="247">
        <v>0.42934536400000001</v>
      </c>
      <c r="L6" s="79">
        <v>5.1717836752221906</v>
      </c>
      <c r="M6" s="79">
        <v>0</v>
      </c>
      <c r="N6" s="79">
        <v>0</v>
      </c>
      <c r="O6" s="146">
        <v>0</v>
      </c>
      <c r="P6" s="146">
        <v>1.9945514019416857</v>
      </c>
      <c r="Q6" s="146">
        <v>3.1772322732805049</v>
      </c>
      <c r="R6" s="79">
        <v>5.8571305464573991</v>
      </c>
      <c r="T6" s="260"/>
      <c r="BV6" s="76"/>
      <c r="BW6" s="76"/>
      <c r="BX6" s="76"/>
      <c r="BY6" s="76"/>
      <c r="CB6" s="76"/>
      <c r="CC6" s="76"/>
      <c r="CD6" s="76"/>
      <c r="CE6" s="76"/>
      <c r="CG6" s="76"/>
      <c r="CH6" s="76"/>
      <c r="CI6" s="76"/>
      <c r="CJ6" s="76"/>
      <c r="CK6" s="76"/>
      <c r="CL6" s="76"/>
      <c r="CN6" s="76"/>
      <c r="CO6" s="77"/>
      <c r="CP6" s="76"/>
    </row>
    <row r="7" spans="2:94" ht="12.75" customHeight="1" x14ac:dyDescent="0.2">
      <c r="J7" s="151">
        <v>39629</v>
      </c>
      <c r="K7" s="247">
        <v>0.417809235</v>
      </c>
      <c r="L7" s="79">
        <v>5.3818355213185578</v>
      </c>
      <c r="M7" s="79">
        <v>0</v>
      </c>
      <c r="N7" s="79">
        <v>0</v>
      </c>
      <c r="O7" s="146">
        <v>0</v>
      </c>
      <c r="P7" s="146">
        <v>2.0986869557151127</v>
      </c>
      <c r="Q7" s="146">
        <v>3.2831485656034451</v>
      </c>
      <c r="R7" s="79">
        <v>6.0335503475495686</v>
      </c>
      <c r="T7" s="260"/>
      <c r="BV7" s="76"/>
      <c r="BW7" s="76"/>
      <c r="BX7" s="76"/>
      <c r="BY7" s="76"/>
      <c r="CB7" s="76"/>
      <c r="CC7" s="76"/>
      <c r="CD7" s="76"/>
      <c r="CE7" s="76"/>
      <c r="CG7" s="76"/>
      <c r="CH7" s="76"/>
      <c r="CI7" s="76"/>
      <c r="CJ7" s="76"/>
      <c r="CK7" s="76"/>
      <c r="CL7" s="76"/>
      <c r="CN7" s="76"/>
      <c r="CO7" s="77"/>
      <c r="CP7" s="76"/>
    </row>
    <row r="8" spans="2:94" ht="12.75" customHeight="1" x14ac:dyDescent="0.2">
      <c r="J8" s="151">
        <v>39721</v>
      </c>
      <c r="K8" s="247">
        <v>0.41993860600000005</v>
      </c>
      <c r="L8" s="79">
        <v>5.3083761173525845</v>
      </c>
      <c r="M8" s="79">
        <v>0</v>
      </c>
      <c r="N8" s="79">
        <v>0</v>
      </c>
      <c r="O8" s="146">
        <v>0</v>
      </c>
      <c r="P8" s="146">
        <v>2.2332427051271635</v>
      </c>
      <c r="Q8" s="146">
        <v>3.075133412225421</v>
      </c>
      <c r="R8" s="79">
        <v>5.9436523486180732</v>
      </c>
      <c r="T8" s="260"/>
      <c r="BV8" s="76"/>
      <c r="BW8" s="76"/>
      <c r="BX8" s="76"/>
      <c r="BY8" s="76"/>
      <c r="CB8" s="76"/>
      <c r="CC8" s="76"/>
      <c r="CD8" s="76"/>
      <c r="CE8" s="76"/>
      <c r="CG8" s="76"/>
      <c r="CH8" s="76"/>
      <c r="CI8" s="76"/>
      <c r="CJ8" s="76"/>
      <c r="CK8" s="76"/>
      <c r="CL8" s="76"/>
      <c r="CN8" s="76"/>
      <c r="CO8" s="77"/>
      <c r="CP8" s="76"/>
    </row>
    <row r="9" spans="2:94" ht="12.75" customHeight="1" x14ac:dyDescent="0.2">
      <c r="J9" s="151">
        <v>39813</v>
      </c>
      <c r="K9" s="247">
        <v>0.30468319599999999</v>
      </c>
      <c r="L9" s="79">
        <v>5.2976089466886336</v>
      </c>
      <c r="M9" s="79">
        <v>0</v>
      </c>
      <c r="N9" s="79">
        <v>0</v>
      </c>
      <c r="O9" s="146">
        <v>0</v>
      </c>
      <c r="P9" s="146">
        <v>2.051074345230341</v>
      </c>
      <c r="Q9" s="146">
        <v>3.2465346014582925</v>
      </c>
      <c r="R9" s="79">
        <v>5.7406281760493272</v>
      </c>
      <c r="T9" s="260"/>
      <c r="BV9" s="76"/>
      <c r="BW9" s="76"/>
      <c r="BX9" s="76"/>
      <c r="BY9" s="76"/>
      <c r="CB9" s="76"/>
      <c r="CC9" s="76"/>
      <c r="CD9" s="76"/>
      <c r="CE9" s="76"/>
      <c r="CG9" s="76"/>
      <c r="CH9" s="76"/>
      <c r="CI9" s="76"/>
      <c r="CJ9" s="76"/>
      <c r="CK9" s="76"/>
      <c r="CL9" s="76"/>
      <c r="CN9" s="76"/>
      <c r="CO9" s="77"/>
      <c r="CP9" s="76"/>
    </row>
    <row r="10" spans="2:94" ht="12.75" customHeight="1" x14ac:dyDescent="0.2">
      <c r="J10" s="151">
        <v>39903</v>
      </c>
      <c r="K10" s="247">
        <v>0.38175627100000004</v>
      </c>
      <c r="L10" s="79">
        <v>5.3760799131791428</v>
      </c>
      <c r="M10" s="79">
        <v>0</v>
      </c>
      <c r="N10" s="79">
        <v>0</v>
      </c>
      <c r="O10" s="146">
        <v>0</v>
      </c>
      <c r="P10" s="146">
        <v>2.2400246711544605</v>
      </c>
      <c r="Q10" s="146">
        <v>3.1360552420246823</v>
      </c>
      <c r="R10" s="79">
        <v>5.9388676830361211</v>
      </c>
      <c r="T10" s="260"/>
      <c r="BV10" s="76"/>
      <c r="BW10" s="76"/>
      <c r="BX10" s="76"/>
      <c r="BY10" s="76"/>
      <c r="CB10" s="76"/>
      <c r="CC10" s="76"/>
      <c r="CD10" s="76"/>
      <c r="CE10" s="76"/>
      <c r="CG10" s="76"/>
      <c r="CH10" s="76"/>
      <c r="CI10" s="76"/>
      <c r="CJ10" s="76"/>
      <c r="CK10" s="76"/>
      <c r="CL10" s="76"/>
      <c r="CN10" s="76"/>
      <c r="CO10" s="77"/>
      <c r="CP10" s="76"/>
    </row>
    <row r="11" spans="2:94" ht="12.75" customHeight="1" x14ac:dyDescent="0.2">
      <c r="J11" s="151">
        <v>39994</v>
      </c>
      <c r="K11" s="247">
        <v>0.388834772</v>
      </c>
      <c r="L11" s="79">
        <v>5.5622487908781446</v>
      </c>
      <c r="M11" s="79">
        <v>0</v>
      </c>
      <c r="N11" s="79">
        <v>0</v>
      </c>
      <c r="O11" s="146">
        <v>0</v>
      </c>
      <c r="P11" s="146">
        <v>2.6088739978402948</v>
      </c>
      <c r="Q11" s="146">
        <v>2.9533747930378498</v>
      </c>
      <c r="R11" s="79">
        <v>6.1576340698578296</v>
      </c>
      <c r="T11" s="260"/>
      <c r="BV11" s="76"/>
      <c r="BW11" s="76"/>
      <c r="BX11" s="76"/>
      <c r="BY11" s="76"/>
      <c r="CB11" s="76"/>
      <c r="CC11" s="76"/>
      <c r="CD11" s="76"/>
      <c r="CE11" s="76"/>
      <c r="CG11" s="76"/>
      <c r="CH11" s="76"/>
      <c r="CI11" s="76"/>
      <c r="CJ11" s="76"/>
      <c r="CK11" s="76"/>
      <c r="CL11" s="76"/>
      <c r="CN11" s="76"/>
      <c r="CO11" s="77"/>
      <c r="CP11" s="76"/>
    </row>
    <row r="12" spans="2:94" ht="12.75" customHeight="1" x14ac:dyDescent="0.2">
      <c r="J12" s="151">
        <v>40086</v>
      </c>
      <c r="K12" s="247">
        <v>0.38636009999999998</v>
      </c>
      <c r="L12" s="79">
        <v>5.6316702952539082</v>
      </c>
      <c r="M12" s="79">
        <v>0</v>
      </c>
      <c r="N12" s="79">
        <v>0</v>
      </c>
      <c r="O12" s="146">
        <v>0</v>
      </c>
      <c r="P12" s="146">
        <v>2.6611273170221237</v>
      </c>
      <c r="Q12" s="146">
        <v>2.9705429782317845</v>
      </c>
      <c r="R12" s="79">
        <v>6.2364266912362618</v>
      </c>
      <c r="T12" s="260"/>
      <c r="BV12" s="76"/>
      <c r="BW12" s="76"/>
      <c r="BX12" s="76"/>
      <c r="BY12" s="76"/>
      <c r="CB12" s="76"/>
      <c r="CC12" s="76"/>
      <c r="CD12" s="76"/>
      <c r="CE12" s="76"/>
      <c r="CG12" s="76"/>
      <c r="CH12" s="76"/>
      <c r="CI12" s="76"/>
      <c r="CJ12" s="76"/>
      <c r="CK12" s="76"/>
      <c r="CL12" s="76"/>
      <c r="CN12" s="76"/>
      <c r="CO12" s="77"/>
      <c r="CP12" s="76"/>
    </row>
    <row r="13" spans="2:94" ht="12.75" customHeight="1" x14ac:dyDescent="0.2">
      <c r="J13" s="151">
        <v>40178</v>
      </c>
      <c r="K13" s="247">
        <v>0.37107168699999998</v>
      </c>
      <c r="L13" s="79">
        <v>5.7495788940184251</v>
      </c>
      <c r="M13" s="79">
        <v>0</v>
      </c>
      <c r="N13" s="79">
        <v>0</v>
      </c>
      <c r="O13" s="146">
        <v>0</v>
      </c>
      <c r="P13" s="146">
        <v>2.8537306860844378</v>
      </c>
      <c r="Q13" s="146">
        <v>2.8958482079339873</v>
      </c>
      <c r="R13" s="79">
        <v>6.3344635558060487</v>
      </c>
      <c r="T13" s="260"/>
      <c r="BV13" s="76"/>
      <c r="BW13" s="76"/>
      <c r="BX13" s="76"/>
      <c r="BY13" s="76"/>
      <c r="CB13" s="76"/>
      <c r="CC13" s="76"/>
      <c r="CD13" s="76"/>
      <c r="CE13" s="76"/>
      <c r="CG13" s="76"/>
      <c r="CH13" s="76"/>
      <c r="CI13" s="76"/>
      <c r="CJ13" s="76"/>
      <c r="CK13" s="76"/>
      <c r="CL13" s="76"/>
      <c r="CN13" s="76"/>
      <c r="CO13" s="77"/>
      <c r="CP13" s="76"/>
    </row>
    <row r="14" spans="2:94" ht="12.75" customHeight="1" x14ac:dyDescent="0.2">
      <c r="J14" s="151">
        <v>40268</v>
      </c>
      <c r="K14" s="247">
        <v>0.40415865600000001</v>
      </c>
      <c r="L14" s="79">
        <v>5.8120159267215303</v>
      </c>
      <c r="M14" s="79">
        <v>0</v>
      </c>
      <c r="N14" s="79">
        <v>0</v>
      </c>
      <c r="O14" s="146">
        <v>0</v>
      </c>
      <c r="P14" s="146">
        <v>2.9222202249861442</v>
      </c>
      <c r="Q14" s="146">
        <v>2.8897957017353861</v>
      </c>
      <c r="R14" s="79">
        <v>6.45742947224372</v>
      </c>
      <c r="T14" s="260"/>
      <c r="BV14" s="76"/>
      <c r="BW14" s="76"/>
      <c r="BX14" s="76"/>
      <c r="BY14" s="76"/>
      <c r="CB14" s="76"/>
      <c r="CC14" s="76"/>
      <c r="CD14" s="76"/>
      <c r="CE14" s="76"/>
      <c r="CG14" s="76"/>
      <c r="CH14" s="76"/>
      <c r="CI14" s="76"/>
      <c r="CJ14" s="76"/>
      <c r="CK14" s="76"/>
      <c r="CL14" s="76"/>
      <c r="CN14" s="76"/>
      <c r="CO14" s="77"/>
      <c r="CP14" s="76"/>
    </row>
    <row r="15" spans="2:94" ht="12.75" customHeight="1" x14ac:dyDescent="0.2">
      <c r="J15" s="151">
        <v>40359</v>
      </c>
      <c r="K15" s="247">
        <v>0.40684578600000004</v>
      </c>
      <c r="L15" s="79">
        <v>6.1463409835634035</v>
      </c>
      <c r="M15" s="79">
        <v>0</v>
      </c>
      <c r="N15" s="79">
        <v>0</v>
      </c>
      <c r="O15" s="146">
        <v>0</v>
      </c>
      <c r="P15" s="146">
        <v>3.204261649622381</v>
      </c>
      <c r="Q15" s="146">
        <v>2.9420793339410225</v>
      </c>
      <c r="R15" s="79">
        <v>6.816380385010314</v>
      </c>
      <c r="T15" s="260"/>
      <c r="BV15" s="76"/>
      <c r="BW15" s="76"/>
      <c r="BX15" s="76"/>
      <c r="BY15" s="76"/>
      <c r="CB15" s="76"/>
      <c r="CC15" s="76"/>
      <c r="CD15" s="76"/>
      <c r="CE15" s="76"/>
      <c r="CG15" s="76"/>
      <c r="CH15" s="76"/>
      <c r="CI15" s="76"/>
      <c r="CJ15" s="76"/>
      <c r="CK15" s="76"/>
      <c r="CL15" s="76"/>
      <c r="CN15" s="76"/>
      <c r="CO15" s="77"/>
      <c r="CP15" s="76"/>
    </row>
    <row r="16" spans="2:94" ht="12.75" customHeight="1" x14ac:dyDescent="0.2">
      <c r="J16" s="151">
        <v>40451</v>
      </c>
      <c r="K16" s="247">
        <v>0.41307791599999999</v>
      </c>
      <c r="L16" s="79">
        <v>6.2477340369384748</v>
      </c>
      <c r="M16" s="79">
        <v>0</v>
      </c>
      <c r="N16" s="79">
        <v>0</v>
      </c>
      <c r="O16" s="146">
        <v>0</v>
      </c>
      <c r="P16" s="146">
        <v>3.407362393844461</v>
      </c>
      <c r="Q16" s="146">
        <v>2.8403716430940138</v>
      </c>
      <c r="R16" s="79">
        <v>6.9426479210491872</v>
      </c>
      <c r="T16" s="260"/>
      <c r="BV16" s="76"/>
      <c r="BW16" s="76"/>
      <c r="BX16" s="76"/>
      <c r="BY16" s="76"/>
      <c r="CB16" s="76"/>
      <c r="CC16" s="76"/>
      <c r="CD16" s="76"/>
      <c r="CE16" s="76"/>
      <c r="CG16" s="76"/>
      <c r="CH16" s="76"/>
      <c r="CI16" s="76"/>
      <c r="CJ16" s="76"/>
      <c r="CK16" s="76"/>
      <c r="CL16" s="76"/>
      <c r="CN16" s="76"/>
      <c r="CO16" s="77"/>
      <c r="CP16" s="76"/>
    </row>
    <row r="17" spans="2:94" ht="12.75" customHeight="1" x14ac:dyDescent="0.2">
      <c r="J17" s="151">
        <v>40543</v>
      </c>
      <c r="K17" s="247">
        <v>0.38652905599999998</v>
      </c>
      <c r="L17" s="79">
        <v>6.2550092923348553</v>
      </c>
      <c r="M17" s="79">
        <v>0</v>
      </c>
      <c r="N17" s="79">
        <v>0</v>
      </c>
      <c r="O17" s="146">
        <v>0</v>
      </c>
      <c r="P17" s="146">
        <v>3.3999646270995889</v>
      </c>
      <c r="Q17" s="146">
        <v>2.8550446652352663</v>
      </c>
      <c r="R17" s="79">
        <v>6.9021038976233298</v>
      </c>
      <c r="T17" s="260"/>
      <c r="BV17" s="76"/>
      <c r="BW17" s="76"/>
      <c r="BX17" s="76"/>
      <c r="BY17" s="76"/>
      <c r="CB17" s="76"/>
      <c r="CC17" s="76"/>
      <c r="CD17" s="76"/>
      <c r="CE17" s="76"/>
      <c r="CG17" s="76"/>
      <c r="CH17" s="76"/>
      <c r="CI17" s="76"/>
      <c r="CJ17" s="76"/>
      <c r="CK17" s="76"/>
      <c r="CL17" s="76"/>
      <c r="CN17" s="76"/>
      <c r="CO17" s="77"/>
      <c r="CP17" s="76"/>
    </row>
    <row r="18" spans="2:94" ht="12.75" customHeight="1" x14ac:dyDescent="0.2">
      <c r="J18" s="151">
        <v>40633</v>
      </c>
      <c r="K18" s="247">
        <v>0.40907049699999998</v>
      </c>
      <c r="L18" s="79">
        <v>6.2464721002248655</v>
      </c>
      <c r="M18" s="79">
        <v>0</v>
      </c>
      <c r="N18" s="79">
        <v>0</v>
      </c>
      <c r="O18" s="146">
        <v>0</v>
      </c>
      <c r="P18" s="146">
        <v>3.4331667434079045</v>
      </c>
      <c r="Q18" s="146">
        <v>2.813305356816961</v>
      </c>
      <c r="R18" s="79">
        <v>6.9244855540878971</v>
      </c>
      <c r="T18" s="260"/>
      <c r="BV18" s="76"/>
      <c r="BW18" s="76"/>
      <c r="BX18" s="76"/>
      <c r="BY18" s="76"/>
      <c r="CB18" s="76"/>
      <c r="CC18" s="76"/>
      <c r="CD18" s="76"/>
      <c r="CE18" s="76"/>
      <c r="CG18" s="76"/>
      <c r="CH18" s="76"/>
      <c r="CI18" s="76"/>
      <c r="CJ18" s="76"/>
      <c r="CK18" s="76"/>
      <c r="CL18" s="76"/>
      <c r="CN18" s="76"/>
      <c r="CO18" s="77"/>
      <c r="CP18" s="76"/>
    </row>
    <row r="19" spans="2:94" ht="12.75" customHeight="1" x14ac:dyDescent="0.2">
      <c r="J19" s="151">
        <v>40724</v>
      </c>
      <c r="K19" s="247">
        <v>0.39923821199999998</v>
      </c>
      <c r="L19" s="79">
        <v>6.5759750138044364</v>
      </c>
      <c r="M19" s="79">
        <v>0</v>
      </c>
      <c r="N19" s="79">
        <v>0</v>
      </c>
      <c r="O19" s="146">
        <v>0</v>
      </c>
      <c r="P19" s="146">
        <v>3.620919564941687</v>
      </c>
      <c r="Q19" s="146">
        <v>2.9550554488627494</v>
      </c>
      <c r="R19" s="79">
        <v>7.2671010086469643</v>
      </c>
      <c r="T19" s="260"/>
      <c r="BV19" s="76"/>
      <c r="BW19" s="76"/>
      <c r="BX19" s="76"/>
      <c r="BY19" s="76"/>
      <c r="CB19" s="76"/>
      <c r="CC19" s="76"/>
      <c r="CD19" s="76"/>
      <c r="CE19" s="76"/>
      <c r="CG19" s="76"/>
      <c r="CH19" s="76"/>
      <c r="CI19" s="76"/>
      <c r="CJ19" s="76"/>
      <c r="CK19" s="76"/>
      <c r="CL19" s="76"/>
      <c r="CN19" s="76"/>
      <c r="CO19" s="77"/>
      <c r="CP19" s="76"/>
    </row>
    <row r="20" spans="2:94" ht="12.75" customHeight="1" x14ac:dyDescent="0.2">
      <c r="J20" s="151">
        <v>40816</v>
      </c>
      <c r="K20" s="247">
        <v>0.39346504200000004</v>
      </c>
      <c r="L20" s="79">
        <v>6.3461795849554665</v>
      </c>
      <c r="M20" s="79">
        <v>0</v>
      </c>
      <c r="N20" s="79">
        <v>0</v>
      </c>
      <c r="O20" s="146">
        <v>0</v>
      </c>
      <c r="P20" s="146">
        <v>3.4238390049951892</v>
      </c>
      <c r="Q20" s="146">
        <v>2.9223405799602773</v>
      </c>
      <c r="R20" s="79">
        <v>6.9779908888117221</v>
      </c>
      <c r="T20" s="260"/>
      <c r="BV20" s="76"/>
      <c r="BW20" s="76"/>
      <c r="BX20" s="76"/>
      <c r="BY20" s="76"/>
      <c r="CB20" s="76"/>
      <c r="CC20" s="76"/>
      <c r="CD20" s="76"/>
      <c r="CE20" s="76"/>
      <c r="CG20" s="76"/>
      <c r="CH20" s="76"/>
      <c r="CI20" s="76"/>
      <c r="CJ20" s="76"/>
      <c r="CK20" s="76"/>
      <c r="CL20" s="76"/>
      <c r="CN20" s="76"/>
      <c r="CO20" s="77"/>
      <c r="CP20" s="76"/>
    </row>
    <row r="21" spans="2:94" ht="12.75" customHeight="1" x14ac:dyDescent="0.2">
      <c r="J21" s="151">
        <v>40908</v>
      </c>
      <c r="K21" s="247">
        <v>0.38294407799999997</v>
      </c>
      <c r="L21" s="79">
        <v>6.3001839372640287</v>
      </c>
      <c r="M21" s="79">
        <v>0</v>
      </c>
      <c r="N21" s="79">
        <v>0</v>
      </c>
      <c r="O21" s="146">
        <v>0</v>
      </c>
      <c r="P21" s="146">
        <v>3.2915721671412919</v>
      </c>
      <c r="Q21" s="146">
        <v>3.0086117701227368</v>
      </c>
      <c r="R21" s="79">
        <v>6.9023479500794318</v>
      </c>
      <c r="T21" s="260"/>
      <c r="BV21" s="76"/>
      <c r="BW21" s="76"/>
      <c r="BX21" s="76"/>
      <c r="BY21" s="76"/>
      <c r="CB21" s="76"/>
      <c r="CC21" s="76"/>
      <c r="CD21" s="76"/>
      <c r="CE21" s="76"/>
      <c r="CG21" s="76"/>
      <c r="CH21" s="76"/>
      <c r="CI21" s="76"/>
      <c r="CJ21" s="76"/>
      <c r="CK21" s="76"/>
      <c r="CL21" s="76"/>
      <c r="CN21" s="76"/>
      <c r="CO21" s="77"/>
      <c r="CP21" s="76"/>
    </row>
    <row r="22" spans="2:94" ht="12.75" customHeight="1" x14ac:dyDescent="0.2">
      <c r="J22" s="151">
        <v>40999</v>
      </c>
      <c r="K22" s="247">
        <v>0.399737114</v>
      </c>
      <c r="L22" s="79">
        <v>6.1921151051956294</v>
      </c>
      <c r="M22" s="79">
        <v>0</v>
      </c>
      <c r="N22" s="79">
        <v>0</v>
      </c>
      <c r="O22" s="146">
        <v>0</v>
      </c>
      <c r="P22" s="146">
        <v>3.1578917122158057</v>
      </c>
      <c r="Q22" s="146">
        <v>3.0342233929798237</v>
      </c>
      <c r="R22" s="79">
        <v>6.7948814493351222</v>
      </c>
      <c r="T22" s="260"/>
      <c r="BV22" s="76"/>
      <c r="BW22" s="76"/>
      <c r="BX22" s="76"/>
      <c r="BY22" s="76"/>
      <c r="CB22" s="76"/>
      <c r="CC22" s="76"/>
      <c r="CD22" s="76"/>
      <c r="CE22" s="76"/>
      <c r="CG22" s="76"/>
      <c r="CH22" s="76"/>
      <c r="CI22" s="76"/>
      <c r="CJ22" s="76"/>
      <c r="CK22" s="76"/>
      <c r="CL22" s="76"/>
      <c r="CN22" s="76"/>
      <c r="CO22" s="77"/>
      <c r="CP22" s="76"/>
    </row>
    <row r="23" spans="2:94" ht="12.75" customHeight="1" x14ac:dyDescent="0.2">
      <c r="J23" s="151">
        <v>41090</v>
      </c>
      <c r="K23" s="247">
        <v>0.39153688599999997</v>
      </c>
      <c r="L23" s="79">
        <v>6.6579807830129827</v>
      </c>
      <c r="M23" s="79">
        <v>0</v>
      </c>
      <c r="N23" s="79">
        <v>0</v>
      </c>
      <c r="O23" s="146">
        <v>0</v>
      </c>
      <c r="P23" s="146">
        <v>3.6358512766753557</v>
      </c>
      <c r="Q23" s="146">
        <v>3.022129506337627</v>
      </c>
      <c r="R23" s="79">
        <v>7.2819813593654432</v>
      </c>
      <c r="T23" s="260"/>
      <c r="BV23" s="76"/>
      <c r="BW23" s="76"/>
      <c r="BX23" s="76"/>
      <c r="BY23" s="76"/>
      <c r="CB23" s="76"/>
      <c r="CC23" s="76"/>
      <c r="CD23" s="76"/>
      <c r="CE23" s="76"/>
      <c r="CG23" s="76"/>
      <c r="CH23" s="76"/>
      <c r="CI23" s="76"/>
      <c r="CJ23" s="76"/>
      <c r="CK23" s="76"/>
      <c r="CL23" s="76"/>
      <c r="CN23" s="76"/>
      <c r="CO23" s="77"/>
      <c r="CP23" s="76"/>
    </row>
    <row r="24" spans="2:94" ht="12.75" customHeight="1" x14ac:dyDescent="0.2">
      <c r="B24" s="111"/>
      <c r="J24" s="151">
        <v>41182</v>
      </c>
      <c r="K24" s="247">
        <v>0.384532714</v>
      </c>
      <c r="L24" s="79">
        <v>6.6201396498491869</v>
      </c>
      <c r="M24" s="79">
        <v>0</v>
      </c>
      <c r="N24" s="79">
        <v>0</v>
      </c>
      <c r="O24" s="146">
        <v>0</v>
      </c>
      <c r="P24" s="146">
        <v>3.5524969353037492</v>
      </c>
      <c r="Q24" s="146">
        <v>3.0676427145454377</v>
      </c>
      <c r="R24" s="79">
        <v>7.2242214798464213</v>
      </c>
      <c r="T24" s="260"/>
      <c r="BV24" s="76"/>
      <c r="BW24" s="76"/>
      <c r="BX24" s="76"/>
      <c r="BY24" s="76"/>
      <c r="CB24" s="76"/>
      <c r="CC24" s="76"/>
      <c r="CD24" s="76"/>
      <c r="CE24" s="76"/>
      <c r="CG24" s="76"/>
      <c r="CH24" s="76"/>
      <c r="CI24" s="76"/>
      <c r="CJ24" s="76"/>
      <c r="CK24" s="76"/>
      <c r="CL24" s="76"/>
      <c r="CN24" s="76"/>
      <c r="CO24" s="77"/>
      <c r="CP24" s="76"/>
    </row>
    <row r="25" spans="2:94" ht="12.75" customHeight="1" x14ac:dyDescent="0.2">
      <c r="J25" s="151">
        <v>41274</v>
      </c>
      <c r="K25" s="247">
        <v>0.38340663000000003</v>
      </c>
      <c r="L25" s="79">
        <v>6.6827398132479674</v>
      </c>
      <c r="M25" s="79">
        <v>0</v>
      </c>
      <c r="N25" s="79">
        <v>0</v>
      </c>
      <c r="O25" s="146">
        <v>0</v>
      </c>
      <c r="P25" s="146">
        <v>3.5932671358730439</v>
      </c>
      <c r="Q25" s="146">
        <v>3.0894726773749235</v>
      </c>
      <c r="R25" s="79">
        <v>7.2934754627686962</v>
      </c>
      <c r="T25" s="260"/>
      <c r="BV25" s="76"/>
      <c r="BW25" s="76"/>
      <c r="BX25" s="76"/>
      <c r="BY25" s="76"/>
      <c r="CB25" s="76"/>
      <c r="CC25" s="76"/>
      <c r="CD25" s="76"/>
      <c r="CE25" s="76"/>
      <c r="CG25" s="76"/>
      <c r="CH25" s="76"/>
      <c r="CI25" s="76"/>
      <c r="CJ25" s="76"/>
      <c r="CK25" s="76"/>
      <c r="CL25" s="76"/>
      <c r="CN25" s="76"/>
      <c r="CO25" s="77"/>
      <c r="CP25" s="76"/>
    </row>
    <row r="26" spans="2:94" ht="12.75" customHeight="1" x14ac:dyDescent="0.2">
      <c r="J26" s="151">
        <v>41364</v>
      </c>
      <c r="K26" s="247">
        <v>0.44379006500000001</v>
      </c>
      <c r="L26" s="79">
        <v>6.5463382668627013</v>
      </c>
      <c r="M26" s="79">
        <v>0</v>
      </c>
      <c r="N26" s="79">
        <v>0</v>
      </c>
      <c r="O26" s="146">
        <v>0</v>
      </c>
      <c r="P26" s="146">
        <v>3.4980552187911327</v>
      </c>
      <c r="Q26" s="146">
        <v>3.0482830480715686</v>
      </c>
      <c r="R26" s="79">
        <v>7.2239122617207787</v>
      </c>
      <c r="T26" s="260"/>
      <c r="BV26" s="76"/>
      <c r="BW26" s="76"/>
      <c r="BX26" s="76"/>
      <c r="BY26" s="76"/>
      <c r="CB26" s="76"/>
      <c r="CC26" s="76"/>
      <c r="CD26" s="76"/>
      <c r="CE26" s="76"/>
      <c r="CG26" s="76"/>
      <c r="CH26" s="76"/>
      <c r="CI26" s="76"/>
      <c r="CJ26" s="76"/>
      <c r="CK26" s="76"/>
      <c r="CL26" s="76"/>
      <c r="CN26" s="76"/>
      <c r="CO26" s="77"/>
      <c r="CP26" s="76"/>
    </row>
    <row r="27" spans="2:94" ht="12.75" customHeight="1" x14ac:dyDescent="0.2">
      <c r="B27" s="158"/>
      <c r="J27" s="151">
        <v>41455</v>
      </c>
      <c r="K27" s="247">
        <v>0.45120359300000001</v>
      </c>
      <c r="L27" s="79">
        <v>6.983725286721441</v>
      </c>
      <c r="M27" s="79">
        <v>0</v>
      </c>
      <c r="N27" s="79">
        <v>0</v>
      </c>
      <c r="O27" s="146">
        <v>0</v>
      </c>
      <c r="P27" s="146">
        <v>3.9005863410927923</v>
      </c>
      <c r="Q27" s="146">
        <v>3.0831389456286487</v>
      </c>
      <c r="R27" s="79">
        <v>7.725215352388501</v>
      </c>
      <c r="T27" s="260"/>
      <c r="BV27" s="76"/>
      <c r="BW27" s="76"/>
      <c r="BX27" s="76"/>
      <c r="BY27" s="76"/>
      <c r="CB27" s="76"/>
      <c r="CC27" s="76"/>
      <c r="CD27" s="76"/>
      <c r="CE27" s="76"/>
      <c r="CG27" s="76"/>
      <c r="CH27" s="76"/>
      <c r="CI27" s="76"/>
      <c r="CJ27" s="76"/>
      <c r="CK27" s="76"/>
      <c r="CL27" s="76"/>
      <c r="CN27" s="76"/>
      <c r="CO27" s="77"/>
      <c r="CP27" s="76"/>
    </row>
    <row r="28" spans="2:94" ht="12.75" customHeight="1" x14ac:dyDescent="0.2">
      <c r="B28" s="73"/>
      <c r="C28" s="73"/>
      <c r="D28" s="73"/>
      <c r="E28" s="73"/>
      <c r="F28" s="73"/>
      <c r="G28" s="73"/>
      <c r="J28" s="151">
        <v>41547</v>
      </c>
      <c r="K28" s="247">
        <v>0.45755080400000003</v>
      </c>
      <c r="L28" s="79">
        <v>7.1493225152582038</v>
      </c>
      <c r="M28" s="79">
        <v>0</v>
      </c>
      <c r="N28" s="79">
        <v>0</v>
      </c>
      <c r="O28" s="146">
        <v>0</v>
      </c>
      <c r="P28" s="146">
        <v>3.9598318844597538</v>
      </c>
      <c r="Q28" s="146">
        <v>3.1894906307984501</v>
      </c>
      <c r="R28" s="79">
        <v>7.9167348872224306</v>
      </c>
      <c r="T28" s="260"/>
      <c r="BV28" s="76"/>
      <c r="BW28" s="76"/>
      <c r="BX28" s="76"/>
      <c r="BY28" s="76"/>
      <c r="CB28" s="76"/>
      <c r="CC28" s="76"/>
      <c r="CD28" s="76"/>
      <c r="CE28" s="76"/>
      <c r="CG28" s="76"/>
      <c r="CH28" s="76"/>
      <c r="CI28" s="76"/>
      <c r="CJ28" s="76"/>
      <c r="CK28" s="76"/>
      <c r="CL28" s="76"/>
      <c r="CN28" s="76"/>
      <c r="CO28" s="77"/>
      <c r="CP28" s="76"/>
    </row>
    <row r="29" spans="2:94" s="73" customFormat="1" ht="12.75" customHeight="1" x14ac:dyDescent="0.2">
      <c r="B29" s="73" t="s">
        <v>7</v>
      </c>
      <c r="I29" s="108"/>
      <c r="J29" s="151">
        <v>41639</v>
      </c>
      <c r="K29" s="247">
        <v>0.66064655400000005</v>
      </c>
      <c r="L29" s="79">
        <v>6.9757869216328414</v>
      </c>
      <c r="M29" s="79">
        <v>0</v>
      </c>
      <c r="N29" s="79">
        <v>0</v>
      </c>
      <c r="O29" s="146">
        <v>0</v>
      </c>
      <c r="P29" s="146">
        <v>3.8361793452637238</v>
      </c>
      <c r="Q29" s="146">
        <v>3.1396075763691176</v>
      </c>
      <c r="R29" s="79">
        <v>8.0135095317952132</v>
      </c>
      <c r="S29" s="108"/>
      <c r="T29" s="260"/>
      <c r="U29" s="108"/>
      <c r="V29" s="108"/>
      <c r="W29" s="108"/>
      <c r="X29" s="108"/>
      <c r="AN29" s="74"/>
      <c r="AO29" s="74"/>
      <c r="AP29" s="74"/>
      <c r="AQ29" s="74"/>
      <c r="AR29" s="74"/>
      <c r="AS29" s="78"/>
      <c r="BV29" s="76"/>
      <c r="BW29" s="76"/>
      <c r="BX29" s="76"/>
      <c r="BY29" s="76"/>
      <c r="BZ29" s="74"/>
      <c r="CA29" s="74"/>
      <c r="CB29" s="76"/>
      <c r="CC29" s="76"/>
      <c r="CD29" s="76"/>
      <c r="CE29" s="76"/>
      <c r="CF29" s="74"/>
      <c r="CG29" s="76"/>
      <c r="CH29" s="76"/>
      <c r="CI29" s="76"/>
      <c r="CJ29" s="76"/>
      <c r="CK29" s="76"/>
      <c r="CL29" s="76"/>
      <c r="CM29" s="74"/>
      <c r="CN29" s="76"/>
      <c r="CO29" s="77"/>
      <c r="CP29" s="76"/>
    </row>
    <row r="30" spans="2:94" s="73" customFormat="1" ht="12.75" customHeight="1" x14ac:dyDescent="0.2">
      <c r="B30" s="338" t="s">
        <v>247</v>
      </c>
      <c r="C30" s="338"/>
      <c r="D30" s="338"/>
      <c r="E30" s="338"/>
      <c r="F30" s="338"/>
      <c r="G30" s="338"/>
      <c r="I30" s="108"/>
      <c r="J30" s="151">
        <v>41729</v>
      </c>
      <c r="K30" s="247">
        <v>0.70992689300000011</v>
      </c>
      <c r="L30" s="79">
        <v>7.2443265697641355</v>
      </c>
      <c r="M30" s="79">
        <v>6.5992299486339334E-5</v>
      </c>
      <c r="N30" s="79">
        <v>0.38683181622541074</v>
      </c>
      <c r="O30" s="146">
        <v>0</v>
      </c>
      <c r="P30" s="146">
        <v>2.7661233351850329</v>
      </c>
      <c r="Q30" s="146">
        <v>4.0913054260542054</v>
      </c>
      <c r="R30" s="79">
        <v>8.4056413567345309</v>
      </c>
      <c r="S30" s="108"/>
      <c r="T30" s="260"/>
      <c r="U30" s="108"/>
      <c r="V30" s="108"/>
      <c r="W30" s="108"/>
      <c r="X30" s="108"/>
      <c r="AN30" s="74"/>
      <c r="AO30" s="74"/>
      <c r="AP30" s="74"/>
      <c r="AQ30" s="74"/>
      <c r="AR30" s="74"/>
      <c r="AS30" s="78"/>
      <c r="BV30" s="76"/>
      <c r="BW30" s="76"/>
      <c r="BX30" s="76"/>
      <c r="BY30" s="76"/>
      <c r="BZ30" s="74"/>
      <c r="CA30" s="74"/>
      <c r="CB30" s="76"/>
      <c r="CC30" s="76"/>
      <c r="CD30" s="76"/>
      <c r="CE30" s="76"/>
      <c r="CF30" s="74"/>
      <c r="CG30" s="76"/>
      <c r="CH30" s="76"/>
      <c r="CI30" s="76"/>
      <c r="CJ30" s="76"/>
      <c r="CK30" s="76"/>
      <c r="CL30" s="76"/>
      <c r="CM30" s="74"/>
      <c r="CN30" s="76"/>
      <c r="CO30" s="77"/>
      <c r="CP30" s="76"/>
    </row>
    <row r="31" spans="2:94" s="73" customFormat="1" ht="12.75" customHeight="1" x14ac:dyDescent="0.2">
      <c r="B31" s="338"/>
      <c r="C31" s="338"/>
      <c r="D31" s="338"/>
      <c r="E31" s="338"/>
      <c r="F31" s="338"/>
      <c r="G31" s="338"/>
      <c r="I31" s="108"/>
      <c r="J31" s="151">
        <v>41820</v>
      </c>
      <c r="K31" s="247">
        <v>0.7191226260000001</v>
      </c>
      <c r="L31" s="79">
        <v>7.2952338366224554</v>
      </c>
      <c r="M31" s="79">
        <v>0</v>
      </c>
      <c r="N31" s="79">
        <v>0.40955361994243056</v>
      </c>
      <c r="O31" s="146">
        <v>0</v>
      </c>
      <c r="P31" s="146">
        <v>2.8361005141391091</v>
      </c>
      <c r="Q31" s="146">
        <v>4.0495797025409157</v>
      </c>
      <c r="R31" s="79">
        <v>8.4568272093309673</v>
      </c>
      <c r="S31" s="108"/>
      <c r="T31" s="260"/>
      <c r="U31" s="108"/>
      <c r="V31" s="108"/>
      <c r="W31" s="108"/>
      <c r="X31" s="108"/>
      <c r="AN31" s="74"/>
      <c r="AO31" s="74"/>
      <c r="AP31" s="74"/>
      <c r="AQ31" s="74"/>
      <c r="AR31" s="74"/>
      <c r="AS31" s="78"/>
      <c r="BV31" s="76"/>
      <c r="BW31" s="76"/>
      <c r="BX31" s="76"/>
      <c r="BY31" s="76"/>
      <c r="BZ31" s="74"/>
      <c r="CA31" s="74"/>
      <c r="CB31" s="76"/>
      <c r="CC31" s="76"/>
      <c r="CD31" s="76"/>
      <c r="CE31" s="76"/>
      <c r="CF31" s="74"/>
      <c r="CG31" s="76"/>
      <c r="CH31" s="76"/>
      <c r="CI31" s="76"/>
      <c r="CJ31" s="76"/>
      <c r="CK31" s="76"/>
      <c r="CL31" s="76"/>
      <c r="CM31" s="74"/>
      <c r="CN31" s="76"/>
      <c r="CO31" s="77"/>
      <c r="CP31" s="76"/>
    </row>
    <row r="32" spans="2:94" s="73" customFormat="1" ht="12.75" customHeight="1" x14ac:dyDescent="0.2">
      <c r="B32" s="338"/>
      <c r="C32" s="338"/>
      <c r="D32" s="338"/>
      <c r="E32" s="338"/>
      <c r="F32" s="338"/>
      <c r="G32" s="338"/>
      <c r="I32" s="108"/>
      <c r="J32" s="151">
        <v>41912</v>
      </c>
      <c r="K32" s="247">
        <v>0.71968293400000005</v>
      </c>
      <c r="L32" s="79">
        <v>7.2900144346650011</v>
      </c>
      <c r="M32" s="79">
        <v>0</v>
      </c>
      <c r="N32" s="79">
        <v>1.0225930681034869</v>
      </c>
      <c r="O32" s="146">
        <v>0</v>
      </c>
      <c r="P32" s="146">
        <v>2.0158169001727337</v>
      </c>
      <c r="Q32" s="146">
        <v>4.2516044663887804</v>
      </c>
      <c r="R32" s="79">
        <v>8.4512235525524968</v>
      </c>
      <c r="S32" s="108"/>
      <c r="T32" s="260"/>
      <c r="U32" s="108"/>
      <c r="V32" s="108"/>
      <c r="W32" s="108"/>
      <c r="X32" s="108"/>
      <c r="AN32" s="74"/>
      <c r="AO32" s="74"/>
      <c r="AP32" s="74"/>
      <c r="AQ32" s="74"/>
      <c r="AR32" s="74"/>
      <c r="AS32" s="78"/>
      <c r="BV32" s="76"/>
      <c r="BW32" s="76"/>
      <c r="BX32" s="76"/>
      <c r="BY32" s="76"/>
      <c r="BZ32" s="74"/>
      <c r="CA32" s="74"/>
      <c r="CB32" s="76"/>
      <c r="CC32" s="76"/>
      <c r="CD32" s="76"/>
      <c r="CE32" s="76"/>
      <c r="CF32" s="74"/>
      <c r="CG32" s="76"/>
      <c r="CH32" s="76"/>
      <c r="CI32" s="76"/>
      <c r="CJ32" s="76"/>
      <c r="CK32" s="76"/>
      <c r="CL32" s="76"/>
      <c r="CM32" s="74"/>
      <c r="CN32" s="76"/>
      <c r="CO32" s="77"/>
      <c r="CP32" s="76"/>
    </row>
    <row r="33" spans="2:94" s="73" customFormat="1" ht="12.75" customHeight="1" x14ac:dyDescent="0.2">
      <c r="B33" s="338"/>
      <c r="C33" s="338"/>
      <c r="D33" s="338"/>
      <c r="E33" s="338"/>
      <c r="F33" s="338"/>
      <c r="G33" s="338"/>
      <c r="I33" s="108"/>
      <c r="J33" s="151">
        <v>42004</v>
      </c>
      <c r="K33" s="247">
        <v>0.68082208100000008</v>
      </c>
      <c r="L33" s="79">
        <v>7.3366175864482814</v>
      </c>
      <c r="M33" s="79">
        <v>0</v>
      </c>
      <c r="N33" s="79">
        <v>1.0343184597814776</v>
      </c>
      <c r="O33" s="146">
        <v>0.65623879856356737</v>
      </c>
      <c r="P33" s="146">
        <v>1.4563100801219218</v>
      </c>
      <c r="Q33" s="146">
        <v>4.1897502479813147</v>
      </c>
      <c r="R33" s="79">
        <v>8.425762640007525</v>
      </c>
      <c r="S33" s="108"/>
      <c r="T33" s="260"/>
      <c r="U33" s="108"/>
      <c r="V33" s="108"/>
      <c r="W33" s="108"/>
      <c r="X33" s="108"/>
      <c r="AN33" s="74"/>
      <c r="AO33" s="74"/>
      <c r="AP33" s="74"/>
      <c r="AQ33" s="74"/>
      <c r="AR33" s="74"/>
      <c r="AS33" s="78"/>
      <c r="BV33" s="76"/>
      <c r="BW33" s="76"/>
      <c r="BX33" s="76"/>
      <c r="BY33" s="76"/>
      <c r="BZ33" s="74"/>
      <c r="CA33" s="74"/>
      <c r="CB33" s="76"/>
      <c r="CC33" s="76"/>
      <c r="CD33" s="76"/>
      <c r="CE33" s="76"/>
      <c r="CF33" s="74"/>
      <c r="CG33" s="76"/>
      <c r="CH33" s="76"/>
      <c r="CI33" s="76"/>
      <c r="CJ33" s="76"/>
      <c r="CK33" s="76"/>
      <c r="CL33" s="76"/>
      <c r="CM33" s="74"/>
      <c r="CN33" s="76"/>
      <c r="CO33" s="77"/>
      <c r="CP33" s="76"/>
    </row>
    <row r="34" spans="2:94" ht="12.75" customHeight="1" x14ac:dyDescent="0.2">
      <c r="J34" s="151">
        <v>42094</v>
      </c>
      <c r="K34" s="247">
        <v>0.74490190778799992</v>
      </c>
      <c r="L34" s="79">
        <v>7.4990879065651477</v>
      </c>
      <c r="M34" s="79">
        <v>0</v>
      </c>
      <c r="N34" s="79">
        <v>1.0301904607306507</v>
      </c>
      <c r="O34" s="146">
        <v>0.6540006421597564</v>
      </c>
      <c r="P34" s="146">
        <v>1.8187173990497896</v>
      </c>
      <c r="Q34" s="146">
        <v>3.9961794046249506</v>
      </c>
      <c r="R34" s="79">
        <v>8.6984840666361567</v>
      </c>
      <c r="T34" s="260"/>
      <c r="BV34" s="76"/>
      <c r="BW34" s="76"/>
      <c r="BX34" s="76"/>
      <c r="BY34" s="76"/>
      <c r="CB34" s="76"/>
      <c r="CC34" s="76"/>
      <c r="CD34" s="76"/>
      <c r="CE34" s="76"/>
      <c r="CG34" s="76"/>
      <c r="CH34" s="76"/>
      <c r="CI34" s="76"/>
      <c r="CJ34" s="76"/>
      <c r="CK34" s="76"/>
      <c r="CL34" s="76"/>
      <c r="CN34" s="76"/>
      <c r="CO34" s="77"/>
      <c r="CP34" s="76"/>
    </row>
    <row r="35" spans="2:94" ht="12.75" customHeight="1" x14ac:dyDescent="0.2">
      <c r="J35" s="151">
        <v>42185</v>
      </c>
      <c r="K35" s="247">
        <v>0.74847711877500001</v>
      </c>
      <c r="L35" s="79">
        <v>7.2096277317833604</v>
      </c>
      <c r="M35" s="79">
        <v>0</v>
      </c>
      <c r="N35" s="79">
        <v>1.0368749975603331</v>
      </c>
      <c r="O35" s="146">
        <v>0.65372575317807424</v>
      </c>
      <c r="P35" s="146">
        <v>1.4916918838040107</v>
      </c>
      <c r="Q35" s="146">
        <v>4.0273350972409423</v>
      </c>
      <c r="R35" s="79">
        <v>8.3627851096991304</v>
      </c>
      <c r="T35" s="260"/>
      <c r="BV35" s="76"/>
      <c r="BW35" s="76"/>
      <c r="BX35" s="76"/>
      <c r="BY35" s="76"/>
      <c r="CB35" s="76"/>
      <c r="CC35" s="76"/>
      <c r="CD35" s="76"/>
      <c r="CE35" s="76"/>
      <c r="CG35" s="76"/>
      <c r="CH35" s="76"/>
      <c r="CI35" s="76"/>
      <c r="CJ35" s="76"/>
      <c r="CK35" s="76"/>
      <c r="CL35" s="76"/>
      <c r="CN35" s="76"/>
      <c r="CO35" s="77"/>
      <c r="CP35" s="76"/>
    </row>
    <row r="36" spans="2:94" ht="12.75" customHeight="1" x14ac:dyDescent="0.2">
      <c r="J36" s="151">
        <v>42277</v>
      </c>
      <c r="K36" s="247">
        <v>0.94117833905999992</v>
      </c>
      <c r="L36" s="79">
        <v>6.8812588149839939</v>
      </c>
      <c r="M36" s="79">
        <v>2.1019091374085974E-6</v>
      </c>
      <c r="N36" s="79">
        <v>1.0083605713093293</v>
      </c>
      <c r="O36" s="146">
        <v>0.63229799682089283</v>
      </c>
      <c r="P36" s="146">
        <v>1.3191125361279052</v>
      </c>
      <c r="Q36" s="146">
        <v>3.9214856088167291</v>
      </c>
      <c r="R36" s="79">
        <v>8.2437263499159403</v>
      </c>
      <c r="T36" s="260"/>
      <c r="BV36" s="76"/>
      <c r="BW36" s="76"/>
      <c r="BX36" s="76"/>
      <c r="BY36" s="76"/>
      <c r="CB36" s="76"/>
      <c r="CC36" s="76"/>
      <c r="CD36" s="76"/>
      <c r="CE36" s="76"/>
      <c r="CG36" s="76"/>
      <c r="CH36" s="76"/>
      <c r="CI36" s="76"/>
      <c r="CJ36" s="76"/>
      <c r="CK36" s="76"/>
      <c r="CL36" s="76"/>
      <c r="CN36" s="76"/>
      <c r="CO36" s="77"/>
      <c r="CP36" s="76"/>
    </row>
    <row r="37" spans="2:94" ht="12.75" customHeight="1" x14ac:dyDescent="0.2">
      <c r="B37" s="258" t="s">
        <v>403</v>
      </c>
      <c r="J37" s="151">
        <v>42369</v>
      </c>
      <c r="K37" s="247">
        <v>0.84954127812900004</v>
      </c>
      <c r="L37" s="79">
        <v>7.5547711526668602</v>
      </c>
      <c r="M37" s="79">
        <v>7.8626988404550957E-6</v>
      </c>
      <c r="N37" s="79">
        <v>1.0420063475017551</v>
      </c>
      <c r="O37" s="146">
        <v>0.66228471712247039</v>
      </c>
      <c r="P37" s="146">
        <v>1.8092483641922925</v>
      </c>
      <c r="Q37" s="146">
        <v>4.0412238611515017</v>
      </c>
      <c r="R37" s="79">
        <v>8.9588671342273596</v>
      </c>
      <c r="T37" s="260"/>
      <c r="BV37" s="76"/>
      <c r="BW37" s="76"/>
      <c r="BX37" s="76"/>
      <c r="BY37" s="76"/>
      <c r="CB37" s="76"/>
      <c r="CC37" s="76"/>
      <c r="CD37" s="76"/>
      <c r="CE37" s="76"/>
      <c r="CG37" s="76"/>
      <c r="CH37" s="76"/>
      <c r="CI37" s="76"/>
      <c r="CJ37" s="76"/>
      <c r="CK37" s="76"/>
      <c r="CL37" s="76"/>
      <c r="CN37" s="76"/>
      <c r="CO37" s="77"/>
      <c r="CP37" s="76"/>
    </row>
    <row r="38" spans="2:94" ht="12.75" customHeight="1" x14ac:dyDescent="0.2">
      <c r="B38" s="341" t="s">
        <v>637</v>
      </c>
      <c r="C38" s="341"/>
      <c r="D38" s="341"/>
      <c r="E38" s="341"/>
      <c r="F38" s="341"/>
      <c r="G38" s="341"/>
      <c r="J38" s="151">
        <v>42460</v>
      </c>
      <c r="K38" s="247">
        <v>1.1583056852220002</v>
      </c>
      <c r="L38" s="79">
        <v>7.0996702387021218</v>
      </c>
      <c r="M38" s="79">
        <v>4.6169717089483697E-6</v>
      </c>
      <c r="N38" s="79">
        <v>0.99602811776857081</v>
      </c>
      <c r="O38" s="146">
        <v>0.63172001000362332</v>
      </c>
      <c r="P38" s="146">
        <v>1.4794688872757158</v>
      </c>
      <c r="Q38" s="146">
        <v>3.9924486066825029</v>
      </c>
      <c r="R38" s="79">
        <v>8.8528789076961516</v>
      </c>
      <c r="T38" s="260"/>
      <c r="BV38" s="76"/>
      <c r="BW38" s="76"/>
      <c r="BX38" s="76"/>
      <c r="BY38" s="76"/>
      <c r="CB38" s="76"/>
      <c r="CC38" s="76"/>
      <c r="CD38" s="76"/>
      <c r="CE38" s="76"/>
      <c r="CG38" s="76"/>
      <c r="CH38" s="76"/>
      <c r="CI38" s="76"/>
      <c r="CJ38" s="76"/>
      <c r="CK38" s="76"/>
      <c r="CL38" s="76"/>
      <c r="CN38" s="76"/>
      <c r="CO38" s="77"/>
      <c r="CP38" s="76"/>
    </row>
    <row r="39" spans="2:94" ht="12.75" customHeight="1" x14ac:dyDescent="0.2">
      <c r="B39" s="262" t="s">
        <v>401</v>
      </c>
      <c r="J39" s="151">
        <v>42551</v>
      </c>
      <c r="K39" s="247">
        <v>1.067879571422</v>
      </c>
      <c r="L39" s="79">
        <v>7.140946167282312</v>
      </c>
      <c r="M39" s="79">
        <v>8.7581411456927327E-5</v>
      </c>
      <c r="N39" s="79">
        <v>1.0240002223176172</v>
      </c>
      <c r="O39" s="146">
        <v>0.65761057771974585</v>
      </c>
      <c r="P39" s="146">
        <v>1.6204422820288022</v>
      </c>
      <c r="Q39" s="146">
        <v>3.8388055038046898</v>
      </c>
      <c r="R39" s="79">
        <v>8.7449281702150969</v>
      </c>
      <c r="T39" s="260"/>
      <c r="BV39" s="76"/>
      <c r="BW39" s="76"/>
      <c r="BX39" s="76"/>
      <c r="BY39" s="76"/>
      <c r="CB39" s="76"/>
      <c r="CC39" s="76"/>
      <c r="CD39" s="76"/>
      <c r="CE39" s="76"/>
      <c r="CG39" s="76"/>
      <c r="CH39" s="76"/>
      <c r="CI39" s="76"/>
      <c r="CJ39" s="76"/>
      <c r="CK39" s="76"/>
      <c r="CL39" s="76"/>
      <c r="CN39" s="76"/>
      <c r="CO39" s="77"/>
      <c r="CP39" s="76"/>
    </row>
    <row r="40" spans="2:94" ht="12.75" customHeight="1" x14ac:dyDescent="0.2">
      <c r="J40" s="151">
        <v>42643</v>
      </c>
      <c r="K40" s="247">
        <v>1.1706809505690001</v>
      </c>
      <c r="L40" s="79">
        <v>7.0247468398962578</v>
      </c>
      <c r="M40" s="79">
        <v>3.1419226513307308E-4</v>
      </c>
      <c r="N40" s="79">
        <v>1.0142812841910374</v>
      </c>
      <c r="O40" s="146">
        <v>0.65610060558542482</v>
      </c>
      <c r="P40" s="146">
        <v>1.5575440294282794</v>
      </c>
      <c r="Q40" s="146">
        <v>3.7965067284263831</v>
      </c>
      <c r="R40" s="79">
        <v>8.7547062321154243</v>
      </c>
      <c r="T40" s="260"/>
      <c r="BV40" s="76"/>
      <c r="BW40" s="76"/>
      <c r="BX40" s="76"/>
      <c r="BY40" s="76"/>
      <c r="CB40" s="76"/>
      <c r="CC40" s="76"/>
      <c r="CD40" s="76"/>
      <c r="CE40" s="76"/>
      <c r="CG40" s="76"/>
      <c r="CH40" s="76"/>
      <c r="CI40" s="76"/>
      <c r="CJ40" s="76"/>
      <c r="CK40" s="76"/>
      <c r="CL40" s="76"/>
      <c r="CN40" s="76"/>
      <c r="CO40" s="77"/>
      <c r="CP40" s="76"/>
    </row>
    <row r="41" spans="2:94" ht="12.75" customHeight="1" x14ac:dyDescent="0.2">
      <c r="J41" s="151">
        <v>42735</v>
      </c>
      <c r="K41" s="247">
        <v>1.2792673908969998</v>
      </c>
      <c r="L41" s="79">
        <v>7.1866983200731873</v>
      </c>
      <c r="M41" s="79">
        <v>1.4171253617707436E-3</v>
      </c>
      <c r="N41" s="79">
        <v>1.0035063364219612</v>
      </c>
      <c r="O41" s="146">
        <v>0.64579226127830935</v>
      </c>
      <c r="P41" s="146">
        <v>1.8342463191636158</v>
      </c>
      <c r="Q41" s="146">
        <v>3.7017362778475302</v>
      </c>
      <c r="R41" s="79">
        <v>9.1546155370291711</v>
      </c>
      <c r="T41" s="260"/>
      <c r="BV41" s="76"/>
      <c r="BW41" s="76"/>
      <c r="BX41" s="76"/>
      <c r="BY41" s="76"/>
      <c r="CB41" s="76"/>
      <c r="CC41" s="76"/>
      <c r="CD41" s="76"/>
      <c r="CE41" s="76"/>
      <c r="CG41" s="76"/>
      <c r="CH41" s="76"/>
      <c r="CI41" s="76"/>
      <c r="CJ41" s="76"/>
      <c r="CK41" s="76"/>
      <c r="CL41" s="76"/>
      <c r="CN41" s="76"/>
      <c r="CO41" s="77"/>
      <c r="CP41" s="76"/>
    </row>
    <row r="42" spans="2:94" ht="12.75" customHeight="1" x14ac:dyDescent="0.2">
      <c r="J42" s="151">
        <v>42825</v>
      </c>
      <c r="K42" s="247">
        <v>2.1991283496629999</v>
      </c>
      <c r="L42" s="79">
        <v>6.1729349644712643</v>
      </c>
      <c r="M42" s="79">
        <v>0.1569421886540181</v>
      </c>
      <c r="N42" s="79">
        <v>0.8785233667914043</v>
      </c>
      <c r="O42" s="146">
        <v>0.66861392767906924</v>
      </c>
      <c r="P42" s="146">
        <v>1.1272503686885798</v>
      </c>
      <c r="Q42" s="146">
        <v>3.3416051126581929</v>
      </c>
      <c r="R42" s="79">
        <v>8.974099899524397</v>
      </c>
      <c r="T42" s="260"/>
      <c r="BV42" s="76"/>
      <c r="BW42" s="76"/>
      <c r="BX42" s="76"/>
      <c r="BY42" s="76"/>
      <c r="CB42" s="76"/>
      <c r="CC42" s="76"/>
      <c r="CD42" s="76"/>
      <c r="CE42" s="76"/>
      <c r="CG42" s="76"/>
      <c r="CH42" s="76"/>
      <c r="CI42" s="76"/>
      <c r="CJ42" s="76"/>
      <c r="CK42" s="76"/>
      <c r="CL42" s="76"/>
      <c r="CN42" s="76"/>
      <c r="CO42" s="77"/>
      <c r="CP42" s="76"/>
    </row>
    <row r="43" spans="2:94" ht="12.75" customHeight="1" x14ac:dyDescent="0.2">
      <c r="J43" s="151">
        <v>42916</v>
      </c>
      <c r="K43" s="247">
        <v>2.2494926448619998</v>
      </c>
      <c r="L43" s="79">
        <v>6.4118746154221915</v>
      </c>
      <c r="M43" s="79">
        <v>0.15606059024694696</v>
      </c>
      <c r="N43" s="79">
        <v>0.87494378591098743</v>
      </c>
      <c r="O43" s="146">
        <v>0.66715399189277402</v>
      </c>
      <c r="P43" s="146">
        <v>1.3637774185972904</v>
      </c>
      <c r="Q43" s="146">
        <v>3.3499388287741927</v>
      </c>
      <c r="R43" s="79">
        <v>9.4236183072199999</v>
      </c>
      <c r="T43" s="260"/>
      <c r="BV43" s="76"/>
      <c r="BW43" s="76"/>
      <c r="BX43" s="76"/>
      <c r="BY43" s="76"/>
      <c r="CB43" s="76"/>
      <c r="CC43" s="76"/>
      <c r="CD43" s="76"/>
      <c r="CE43" s="76"/>
      <c r="CG43" s="76"/>
      <c r="CH43" s="76"/>
      <c r="CI43" s="76"/>
      <c r="CJ43" s="76"/>
      <c r="CK43" s="76"/>
      <c r="CL43" s="76"/>
      <c r="CN43" s="76"/>
      <c r="CO43" s="77"/>
      <c r="CP43" s="76"/>
    </row>
    <row r="44" spans="2:94" ht="12.75" customHeight="1" x14ac:dyDescent="0.2">
      <c r="J44" s="151">
        <v>43008</v>
      </c>
      <c r="K44" s="247">
        <v>2.4198458524379993</v>
      </c>
      <c r="L44" s="79">
        <v>6.2069880780270976</v>
      </c>
      <c r="M44" s="79">
        <v>0.15923718258838937</v>
      </c>
      <c r="N44" s="79">
        <v>0.86168077914764529</v>
      </c>
      <c r="O44" s="146">
        <v>0.65200784080083007</v>
      </c>
      <c r="P44" s="146">
        <v>1.239716850261781</v>
      </c>
      <c r="Q44" s="146">
        <v>3.2943454252284519</v>
      </c>
      <c r="R44" s="79">
        <v>9.2983912967550673</v>
      </c>
      <c r="T44" s="260"/>
      <c r="BV44" s="76"/>
      <c r="BW44" s="76"/>
      <c r="BX44" s="76"/>
      <c r="BY44" s="76"/>
      <c r="CB44" s="76"/>
      <c r="CC44" s="76"/>
      <c r="CD44" s="76"/>
      <c r="CE44" s="76"/>
      <c r="CG44" s="76"/>
      <c r="CH44" s="76"/>
      <c r="CI44" s="76"/>
      <c r="CJ44" s="76"/>
      <c r="CK44" s="76"/>
      <c r="CL44" s="76"/>
      <c r="CN44" s="76"/>
      <c r="CO44" s="77"/>
      <c r="CP44" s="76"/>
    </row>
    <row r="45" spans="2:94" ht="12.75" customHeight="1" x14ac:dyDescent="0.2">
      <c r="J45" s="151">
        <v>43100</v>
      </c>
      <c r="K45" s="247">
        <v>2.2938685974520001</v>
      </c>
      <c r="L45" s="79">
        <v>6.5374380558265512</v>
      </c>
      <c r="M45" s="79">
        <v>0.16242801328821788</v>
      </c>
      <c r="N45" s="79">
        <v>0.87498432336201759</v>
      </c>
      <c r="O45" s="146">
        <v>0.66414343149305299</v>
      </c>
      <c r="P45" s="146">
        <v>1.5375592366817372</v>
      </c>
      <c r="Q45" s="146">
        <v>3.2983230510015256</v>
      </c>
      <c r="R45" s="79">
        <v>9.7226168076090431</v>
      </c>
      <c r="T45" s="260"/>
      <c r="BV45" s="76"/>
      <c r="BW45" s="76"/>
      <c r="BX45" s="76"/>
      <c r="BY45" s="76"/>
      <c r="CB45" s="76"/>
      <c r="CC45" s="76"/>
      <c r="CD45" s="76"/>
      <c r="CE45" s="76"/>
      <c r="CG45" s="76"/>
      <c r="CH45" s="76"/>
      <c r="CI45" s="76"/>
      <c r="CJ45" s="76"/>
      <c r="CK45" s="76"/>
      <c r="CL45" s="76"/>
      <c r="CN45" s="76"/>
      <c r="CO45" s="77"/>
      <c r="CP45" s="76"/>
    </row>
    <row r="46" spans="2:94" ht="12.75" customHeight="1" x14ac:dyDescent="0.2">
      <c r="J46" s="151">
        <v>43190</v>
      </c>
      <c r="K46" s="247">
        <v>2.3859553440169998</v>
      </c>
      <c r="L46" s="79">
        <v>6.2431806469025624</v>
      </c>
      <c r="M46" s="79">
        <v>0.18416050075156676</v>
      </c>
      <c r="N46" s="79">
        <v>0.85671347357006944</v>
      </c>
      <c r="O46" s="146">
        <v>0.65473939342894472</v>
      </c>
      <c r="P46" s="146">
        <v>1.4188433848337754</v>
      </c>
      <c r="Q46" s="146">
        <v>3.1287238943182061</v>
      </c>
      <c r="R46" s="79">
        <v>9.2684020803784133</v>
      </c>
      <c r="T46" s="260"/>
      <c r="BV46" s="76"/>
      <c r="BW46" s="76"/>
      <c r="BX46" s="76"/>
      <c r="BY46" s="76"/>
      <c r="CB46" s="76"/>
      <c r="CC46" s="76"/>
      <c r="CD46" s="76"/>
      <c r="CE46" s="76"/>
      <c r="CG46" s="76"/>
      <c r="CH46" s="76"/>
      <c r="CI46" s="76"/>
      <c r="CJ46" s="76"/>
      <c r="CK46" s="76"/>
      <c r="CL46" s="76"/>
      <c r="CN46" s="76"/>
      <c r="CO46" s="77"/>
      <c r="CP46" s="76"/>
    </row>
    <row r="47" spans="2:94" ht="12.75" customHeight="1" x14ac:dyDescent="0.2">
      <c r="J47" s="151">
        <v>43281</v>
      </c>
      <c r="K47" s="247">
        <v>2.3984153667550006</v>
      </c>
      <c r="L47" s="79">
        <v>6.3175881735804023</v>
      </c>
      <c r="M47" s="79">
        <v>0.19472286372784353</v>
      </c>
      <c r="N47" s="79">
        <v>0.86196755673112868</v>
      </c>
      <c r="O47" s="146">
        <v>0.6558133621485327</v>
      </c>
      <c r="P47" s="146">
        <v>1.3284952295556192</v>
      </c>
      <c r="Q47" s="146">
        <v>3.2765891614172782</v>
      </c>
      <c r="R47" s="79">
        <v>9.3510835086273669</v>
      </c>
      <c r="T47" s="260"/>
      <c r="BV47" s="76"/>
      <c r="BW47" s="76"/>
      <c r="BX47" s="76"/>
      <c r="BY47" s="76"/>
      <c r="CB47" s="76"/>
      <c r="CC47" s="76"/>
      <c r="CD47" s="76"/>
      <c r="CE47" s="76"/>
      <c r="CG47" s="76"/>
      <c r="CH47" s="76"/>
      <c r="CI47" s="76"/>
      <c r="CJ47" s="76"/>
      <c r="CK47" s="76"/>
      <c r="CL47" s="76"/>
      <c r="CN47" s="76"/>
      <c r="CO47" s="77"/>
      <c r="CP47" s="76"/>
    </row>
    <row r="48" spans="2:94" ht="12.75" customHeight="1" x14ac:dyDescent="0.2">
      <c r="J48" s="151">
        <v>43373</v>
      </c>
      <c r="K48" s="247">
        <v>2.4564864802590001</v>
      </c>
      <c r="L48" s="79">
        <v>6.2111173536190352</v>
      </c>
      <c r="M48" s="79">
        <v>0.31358219909562557</v>
      </c>
      <c r="N48" s="79">
        <v>0.84872420624021494</v>
      </c>
      <c r="O48" s="146">
        <v>0.6370901812275056</v>
      </c>
      <c r="P48" s="146">
        <v>1.3256680989587375</v>
      </c>
      <c r="Q48" s="146">
        <v>3.0860526680969516</v>
      </c>
      <c r="R48" s="79">
        <v>9.1958809609352272</v>
      </c>
      <c r="T48" s="260"/>
      <c r="BV48" s="76"/>
      <c r="BW48" s="76"/>
      <c r="BX48" s="76"/>
      <c r="BY48" s="76"/>
      <c r="CB48" s="76"/>
      <c r="CC48" s="76"/>
      <c r="CD48" s="76"/>
      <c r="CE48" s="76"/>
      <c r="CG48" s="76"/>
      <c r="CH48" s="76"/>
      <c r="CI48" s="76"/>
      <c r="CJ48" s="76"/>
      <c r="CK48" s="76"/>
      <c r="CL48" s="76"/>
      <c r="CN48" s="76"/>
      <c r="CO48" s="77"/>
      <c r="CP48" s="76"/>
    </row>
    <row r="49" spans="1:94" ht="12.75" customHeight="1" x14ac:dyDescent="0.2">
      <c r="J49" s="151">
        <v>43465</v>
      </c>
      <c r="K49" s="247">
        <v>2.3012359400200002</v>
      </c>
      <c r="L49" s="79">
        <v>6.5963303953388284</v>
      </c>
      <c r="M49" s="79">
        <v>0.3279816752685818</v>
      </c>
      <c r="N49" s="79">
        <v>0.86347578586518203</v>
      </c>
      <c r="O49" s="146">
        <v>0.64002817909152299</v>
      </c>
      <c r="P49" s="146">
        <v>1.4285113126351678</v>
      </c>
      <c r="Q49" s="146">
        <v>3.3363334424783737</v>
      </c>
      <c r="R49" s="79">
        <v>9.644442337547785</v>
      </c>
      <c r="T49" s="260"/>
      <c r="BV49" s="76"/>
      <c r="BW49" s="76"/>
      <c r="BX49" s="76"/>
      <c r="BY49" s="76"/>
      <c r="CB49" s="76"/>
      <c r="CC49" s="76"/>
      <c r="CD49" s="76"/>
      <c r="CE49" s="76"/>
      <c r="CG49" s="76"/>
      <c r="CH49" s="76"/>
      <c r="CI49" s="76"/>
      <c r="CJ49" s="76"/>
      <c r="CK49" s="76"/>
      <c r="CL49" s="76"/>
      <c r="CN49" s="76"/>
      <c r="CO49" s="77"/>
      <c r="CP49" s="76"/>
    </row>
    <row r="50" spans="1:94" ht="12.75" customHeight="1" x14ac:dyDescent="0.2">
      <c r="BV50" s="76"/>
      <c r="BW50" s="76"/>
      <c r="BX50" s="76"/>
      <c r="BY50" s="76"/>
      <c r="CB50" s="76"/>
      <c r="CC50" s="76"/>
      <c r="CD50" s="76"/>
      <c r="CE50" s="76"/>
      <c r="CG50" s="76"/>
      <c r="CH50" s="76"/>
      <c r="CI50" s="76"/>
      <c r="CJ50" s="76"/>
      <c r="CK50" s="76"/>
      <c r="CL50" s="76"/>
      <c r="CN50" s="76"/>
      <c r="CO50" s="77"/>
      <c r="CP50" s="76"/>
    </row>
    <row r="51" spans="1:94" s="175" customFormat="1" ht="12.75" customHeight="1" x14ac:dyDescent="0.2">
      <c r="A51" s="17"/>
      <c r="B51" s="17"/>
      <c r="C51" s="17"/>
      <c r="D51" s="17"/>
      <c r="E51" s="17"/>
      <c r="F51" s="17"/>
      <c r="G51" s="17"/>
      <c r="H51" s="17"/>
      <c r="I51" s="108"/>
      <c r="J51" s="143"/>
      <c r="K51" s="108"/>
      <c r="L51" s="108"/>
      <c r="M51" s="108"/>
      <c r="N51" s="108"/>
      <c r="O51" s="142"/>
      <c r="P51" s="142"/>
      <c r="Q51" s="146"/>
      <c r="R51" s="108"/>
      <c r="S51" s="108"/>
      <c r="T51" s="108"/>
      <c r="U51" s="108"/>
      <c r="V51" s="108"/>
      <c r="W51" s="108"/>
      <c r="X51" s="108"/>
      <c r="Y51" s="17"/>
      <c r="Z51" s="17"/>
      <c r="AA51" s="17"/>
      <c r="AB51" s="17"/>
      <c r="AC51" s="17"/>
      <c r="AD51" s="17"/>
      <c r="AE51" s="17"/>
      <c r="AF51" s="17"/>
      <c r="AG51" s="17"/>
      <c r="AH51" s="17"/>
      <c r="AI51" s="17"/>
      <c r="AJ51" s="17"/>
      <c r="AK51" s="17"/>
      <c r="AL51" s="17"/>
      <c r="AM51" s="17"/>
      <c r="AS51" s="176"/>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CI51" s="74"/>
      <c r="CJ51" s="74"/>
      <c r="CK51" s="74"/>
      <c r="CN51" s="74"/>
      <c r="CO51" s="177"/>
    </row>
    <row r="52" spans="1:94" s="175" customFormat="1" ht="12.75" customHeight="1" x14ac:dyDescent="0.2">
      <c r="A52" s="17"/>
      <c r="B52" s="17"/>
      <c r="C52" s="17"/>
      <c r="D52" s="17"/>
      <c r="E52" s="17"/>
      <c r="F52" s="17"/>
      <c r="G52" s="17"/>
      <c r="H52" s="17"/>
      <c r="I52" s="108"/>
      <c r="J52" s="143"/>
      <c r="K52" s="108"/>
      <c r="L52" s="108"/>
      <c r="M52" s="108"/>
      <c r="N52" s="108"/>
      <c r="O52" s="142"/>
      <c r="P52" s="142"/>
      <c r="Q52" s="142"/>
      <c r="R52" s="108"/>
      <c r="S52" s="108"/>
      <c r="T52" s="108"/>
      <c r="U52" s="108"/>
      <c r="V52" s="108"/>
      <c r="W52" s="108"/>
      <c r="X52" s="108"/>
      <c r="Y52" s="17"/>
      <c r="Z52" s="17"/>
      <c r="AA52" s="17"/>
      <c r="AB52" s="17"/>
      <c r="AC52" s="17"/>
      <c r="AD52" s="17"/>
      <c r="AE52" s="17"/>
      <c r="AF52" s="17"/>
      <c r="AG52" s="17"/>
      <c r="AH52" s="17"/>
      <c r="AI52" s="17"/>
      <c r="AJ52" s="17"/>
      <c r="AK52" s="17"/>
      <c r="AL52" s="17"/>
      <c r="AM52" s="17"/>
      <c r="AS52" s="176"/>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9"/>
      <c r="CI52" s="74"/>
      <c r="CJ52" s="74"/>
      <c r="CK52" s="74"/>
      <c r="CN52" s="74"/>
      <c r="CO52" s="177"/>
    </row>
    <row r="58" spans="1:94" ht="12.75" customHeight="1" x14ac:dyDescent="0.2">
      <c r="B58" s="111"/>
    </row>
    <row r="61" spans="1:94" ht="12.75" customHeight="1" x14ac:dyDescent="0.2">
      <c r="B61" s="158"/>
    </row>
    <row r="62" spans="1:94" ht="12.75" customHeight="1" x14ac:dyDescent="0.2">
      <c r="B62" s="73"/>
      <c r="C62" s="73"/>
      <c r="D62" s="73"/>
      <c r="E62" s="73"/>
      <c r="F62" s="73"/>
      <c r="G62" s="73"/>
    </row>
    <row r="63" spans="1:94" ht="12.75" customHeight="1" x14ac:dyDescent="0.2">
      <c r="B63" s="276" t="s">
        <v>127</v>
      </c>
      <c r="C63" s="73"/>
      <c r="D63" s="73"/>
      <c r="E63" s="73"/>
      <c r="F63" s="73"/>
      <c r="G63" s="73"/>
    </row>
    <row r="64" spans="1:94" ht="12.75" customHeight="1" x14ac:dyDescent="0.2">
      <c r="B64" s="339" t="s">
        <v>404</v>
      </c>
      <c r="C64" s="339"/>
      <c r="D64" s="339"/>
      <c r="E64" s="339"/>
      <c r="F64" s="339"/>
      <c r="G64" s="339"/>
    </row>
    <row r="65" spans="2:7" ht="12.75" customHeight="1" x14ac:dyDescent="0.2">
      <c r="B65" s="339"/>
      <c r="C65" s="339"/>
      <c r="D65" s="339"/>
      <c r="E65" s="339"/>
      <c r="F65" s="339"/>
      <c r="G65" s="339"/>
    </row>
    <row r="66" spans="2:7" ht="12.75" customHeight="1" x14ac:dyDescent="0.2">
      <c r="B66" s="339"/>
      <c r="C66" s="339"/>
      <c r="D66" s="339"/>
      <c r="E66" s="339"/>
      <c r="F66" s="339"/>
      <c r="G66" s="339"/>
    </row>
    <row r="67" spans="2:7" ht="12.75" customHeight="1" x14ac:dyDescent="0.2">
      <c r="B67" s="339"/>
      <c r="C67" s="339"/>
      <c r="D67" s="339"/>
      <c r="E67" s="339"/>
      <c r="F67" s="339"/>
      <c r="G67" s="339"/>
    </row>
    <row r="69" spans="2:7" ht="12.75" customHeight="1" x14ac:dyDescent="0.2">
      <c r="B69" s="111"/>
    </row>
  </sheetData>
  <mergeCells count="4">
    <mergeCell ref="B30:G33"/>
    <mergeCell ref="B64:G67"/>
    <mergeCell ref="B4:G4"/>
    <mergeCell ref="B38:G38"/>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3:X33"/>
  <sheetViews>
    <sheetView zoomScaleNormal="100" workbookViewId="0"/>
  </sheetViews>
  <sheetFormatPr defaultRowHeight="12.75" x14ac:dyDescent="0.2"/>
  <cols>
    <col min="1" max="1" width="9.140625" style="111"/>
    <col min="2" max="2" width="29.42578125" style="111" customWidth="1"/>
    <col min="3" max="6" width="17.7109375" style="111" customWidth="1"/>
    <col min="7" max="8" width="9.140625" style="111"/>
    <col min="9" max="24" width="9.140625" style="108"/>
    <col min="25" max="16384" width="9.140625" style="111"/>
  </cols>
  <sheetData>
    <row r="3" spans="2:6" x14ac:dyDescent="0.2">
      <c r="B3" s="158" t="s">
        <v>346</v>
      </c>
    </row>
    <row r="4" spans="2:6" x14ac:dyDescent="0.2">
      <c r="B4" s="158" t="s">
        <v>24</v>
      </c>
    </row>
    <row r="6" spans="2:6" x14ac:dyDescent="0.2">
      <c r="B6" s="3" t="s">
        <v>25</v>
      </c>
      <c r="C6" s="4" t="s">
        <v>26</v>
      </c>
      <c r="D6" s="5" t="s">
        <v>27</v>
      </c>
      <c r="E6" s="5" t="s">
        <v>28</v>
      </c>
      <c r="F6" s="5" t="s">
        <v>29</v>
      </c>
    </row>
    <row r="7" spans="2:6" x14ac:dyDescent="0.2">
      <c r="B7" s="6" t="s">
        <v>30</v>
      </c>
      <c r="C7" s="7" t="s">
        <v>31</v>
      </c>
      <c r="D7" s="7" t="s">
        <v>32</v>
      </c>
      <c r="E7" s="7" t="s">
        <v>33</v>
      </c>
      <c r="F7" s="8" t="s">
        <v>34</v>
      </c>
    </row>
    <row r="8" spans="2:6" x14ac:dyDescent="0.2">
      <c r="B8" s="6" t="s">
        <v>35</v>
      </c>
      <c r="C8" s="7" t="s">
        <v>36</v>
      </c>
      <c r="D8" s="7" t="s">
        <v>37</v>
      </c>
      <c r="E8" s="7" t="s">
        <v>38</v>
      </c>
      <c r="F8" s="8" t="s">
        <v>34</v>
      </c>
    </row>
    <row r="9" spans="2:6" ht="38.25" x14ac:dyDescent="0.2">
      <c r="B9" s="6" t="s">
        <v>633</v>
      </c>
      <c r="C9" s="328" t="s">
        <v>619</v>
      </c>
      <c r="D9" s="329" t="s">
        <v>620</v>
      </c>
      <c r="E9" s="8" t="s">
        <v>39</v>
      </c>
      <c r="F9" s="330" t="s">
        <v>629</v>
      </c>
    </row>
    <row r="10" spans="2:6" x14ac:dyDescent="0.2">
      <c r="B10" s="6" t="s">
        <v>40</v>
      </c>
      <c r="C10" s="328" t="s">
        <v>622</v>
      </c>
      <c r="D10" s="328" t="s">
        <v>621</v>
      </c>
      <c r="E10" s="328" t="s">
        <v>628</v>
      </c>
      <c r="F10" s="330" t="s">
        <v>630</v>
      </c>
    </row>
    <row r="11" spans="2:6" ht="38.25" x14ac:dyDescent="0.2">
      <c r="B11" s="6" t="s">
        <v>632</v>
      </c>
      <c r="C11" s="328" t="s">
        <v>623</v>
      </c>
      <c r="D11" s="328" t="s">
        <v>635</v>
      </c>
      <c r="E11" s="328" t="s">
        <v>627</v>
      </c>
      <c r="F11" s="328" t="s">
        <v>631</v>
      </c>
    </row>
    <row r="12" spans="2:6" x14ac:dyDescent="0.2">
      <c r="B12" s="6" t="s">
        <v>41</v>
      </c>
      <c r="C12" s="329" t="s">
        <v>624</v>
      </c>
      <c r="D12" s="8" t="s">
        <v>42</v>
      </c>
      <c r="E12" s="8" t="s">
        <v>43</v>
      </c>
      <c r="F12" s="8" t="s">
        <v>44</v>
      </c>
    </row>
    <row r="13" spans="2:6" ht="25.5" x14ac:dyDescent="0.2">
      <c r="B13" s="6" t="s">
        <v>45</v>
      </c>
      <c r="C13" s="328" t="s">
        <v>625</v>
      </c>
      <c r="D13" s="329" t="s">
        <v>626</v>
      </c>
      <c r="E13" s="8" t="s">
        <v>46</v>
      </c>
      <c r="F13" s="12" t="s">
        <v>47</v>
      </c>
    </row>
    <row r="14" spans="2:6" ht="63.75" x14ac:dyDescent="0.2">
      <c r="B14" s="6" t="s">
        <v>48</v>
      </c>
      <c r="C14" s="8" t="s">
        <v>49</v>
      </c>
      <c r="D14" s="8" t="s">
        <v>634</v>
      </c>
      <c r="E14" s="8" t="s">
        <v>50</v>
      </c>
      <c r="F14" s="8" t="s">
        <v>51</v>
      </c>
    </row>
    <row r="15" spans="2:6" ht="38.25" x14ac:dyDescent="0.2">
      <c r="B15" s="13" t="s">
        <v>52</v>
      </c>
      <c r="C15" s="14" t="s">
        <v>49</v>
      </c>
      <c r="D15" s="14" t="s">
        <v>49</v>
      </c>
      <c r="E15" s="14" t="s">
        <v>53</v>
      </c>
      <c r="F15" s="14" t="s">
        <v>616</v>
      </c>
    </row>
    <row r="16" spans="2:6" x14ac:dyDescent="0.2">
      <c r="B16" s="111" t="s">
        <v>54</v>
      </c>
    </row>
    <row r="20" spans="2:6" x14ac:dyDescent="0.2">
      <c r="B20" s="158" t="s">
        <v>412</v>
      </c>
    </row>
    <row r="21" spans="2:6" x14ac:dyDescent="0.2">
      <c r="B21" s="342" t="s">
        <v>413</v>
      </c>
      <c r="C21" s="342"/>
      <c r="D21" s="342"/>
      <c r="E21" s="342"/>
      <c r="F21" s="342"/>
    </row>
    <row r="22" spans="2:6" x14ac:dyDescent="0.2">
      <c r="B22" s="343"/>
      <c r="C22" s="343"/>
      <c r="D22" s="343"/>
      <c r="E22" s="343"/>
      <c r="F22" s="343"/>
    </row>
    <row r="23" spans="2:6" x14ac:dyDescent="0.2">
      <c r="B23" s="3" t="s">
        <v>414</v>
      </c>
      <c r="C23" s="4" t="s">
        <v>415</v>
      </c>
      <c r="D23" s="5" t="s">
        <v>416</v>
      </c>
      <c r="E23" s="5" t="s">
        <v>417</v>
      </c>
      <c r="F23" s="5" t="s">
        <v>418</v>
      </c>
    </row>
    <row r="24" spans="2:6" x14ac:dyDescent="0.2">
      <c r="B24" s="6" t="s">
        <v>419</v>
      </c>
      <c r="C24" s="7" t="s">
        <v>420</v>
      </c>
      <c r="D24" s="7" t="s">
        <v>421</v>
      </c>
      <c r="E24" s="7" t="s">
        <v>422</v>
      </c>
      <c r="F24" s="8" t="s">
        <v>423</v>
      </c>
    </row>
    <row r="25" spans="2:6" x14ac:dyDescent="0.2">
      <c r="B25" s="6" t="s">
        <v>424</v>
      </c>
      <c r="C25" s="7" t="s">
        <v>425</v>
      </c>
      <c r="D25" s="7" t="s">
        <v>426</v>
      </c>
      <c r="E25" s="7" t="s">
        <v>427</v>
      </c>
      <c r="F25" s="8" t="s">
        <v>423</v>
      </c>
    </row>
    <row r="26" spans="2:6" ht="38.25" x14ac:dyDescent="0.2">
      <c r="B26" s="6" t="s">
        <v>428</v>
      </c>
      <c r="C26" s="9" t="s">
        <v>429</v>
      </c>
      <c r="D26" s="10">
        <v>0.08</v>
      </c>
      <c r="E26" s="8" t="s">
        <v>430</v>
      </c>
      <c r="F26" s="11" t="s">
        <v>639</v>
      </c>
    </row>
    <row r="27" spans="2:6" x14ac:dyDescent="0.2">
      <c r="B27" s="6" t="s">
        <v>431</v>
      </c>
      <c r="C27" s="9" t="s">
        <v>432</v>
      </c>
      <c r="D27" s="9" t="s">
        <v>433</v>
      </c>
      <c r="E27" s="9" t="s">
        <v>434</v>
      </c>
      <c r="F27" s="11" t="s">
        <v>435</v>
      </c>
    </row>
    <row r="28" spans="2:6" ht="38.25" x14ac:dyDescent="0.2">
      <c r="B28" s="6" t="s">
        <v>436</v>
      </c>
      <c r="C28" s="9" t="s">
        <v>437</v>
      </c>
      <c r="D28" s="9" t="s">
        <v>438</v>
      </c>
      <c r="E28" s="9" t="s">
        <v>439</v>
      </c>
      <c r="F28" s="9" t="s">
        <v>440</v>
      </c>
    </row>
    <row r="29" spans="2:6" x14ac:dyDescent="0.2">
      <c r="B29" s="6" t="s">
        <v>441</v>
      </c>
      <c r="C29" s="10">
        <v>0.1</v>
      </c>
      <c r="D29" s="8" t="s">
        <v>442</v>
      </c>
      <c r="E29" s="8" t="s">
        <v>443</v>
      </c>
      <c r="F29" s="8" t="s">
        <v>444</v>
      </c>
    </row>
    <row r="30" spans="2:6" ht="25.5" x14ac:dyDescent="0.2">
      <c r="B30" s="6" t="s">
        <v>445</v>
      </c>
      <c r="C30" s="9" t="s">
        <v>446</v>
      </c>
      <c r="D30" s="10">
        <v>0.02</v>
      </c>
      <c r="E30" s="8" t="s">
        <v>447</v>
      </c>
      <c r="F30" s="12" t="s">
        <v>448</v>
      </c>
    </row>
    <row r="31" spans="2:6" ht="76.5" x14ac:dyDescent="0.2">
      <c r="B31" s="6" t="s">
        <v>449</v>
      </c>
      <c r="C31" s="8" t="s">
        <v>450</v>
      </c>
      <c r="D31" s="8" t="s">
        <v>451</v>
      </c>
      <c r="E31" s="8" t="s">
        <v>452</v>
      </c>
      <c r="F31" s="8" t="s">
        <v>453</v>
      </c>
    </row>
    <row r="32" spans="2:6" ht="38.25" x14ac:dyDescent="0.2">
      <c r="B32" s="13" t="s">
        <v>454</v>
      </c>
      <c r="C32" s="14" t="s">
        <v>450</v>
      </c>
      <c r="D32" s="14" t="s">
        <v>450</v>
      </c>
      <c r="E32" s="14" t="s">
        <v>455</v>
      </c>
      <c r="F32" s="14" t="s">
        <v>617</v>
      </c>
    </row>
    <row r="33" spans="2:2" x14ac:dyDescent="0.2">
      <c r="B33" s="111" t="s">
        <v>456</v>
      </c>
    </row>
  </sheetData>
  <mergeCells count="1">
    <mergeCell ref="B21:F22"/>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2:AA209"/>
  <sheetViews>
    <sheetView showGridLines="0" zoomScaleNormal="100" workbookViewId="0"/>
  </sheetViews>
  <sheetFormatPr defaultRowHeight="12.75" customHeight="1" x14ac:dyDescent="0.2"/>
  <cols>
    <col min="1" max="1" width="9.140625" style="235"/>
    <col min="2" max="5" width="9.140625" style="235" customWidth="1"/>
    <col min="6" max="8" width="9.140625" style="235"/>
    <col min="9" max="9" width="9.140625" style="236"/>
    <col min="10" max="10" width="9.140625" style="236" customWidth="1"/>
    <col min="11" max="12" width="9.140625" style="236"/>
    <col min="13" max="13" width="9.140625" style="190"/>
    <col min="14" max="15" width="9.140625" style="236"/>
    <col min="16" max="24" width="9.140625" style="190"/>
    <col min="25" max="27" width="9.140625" style="188"/>
    <col min="28" max="16384" width="9.140625" style="235"/>
  </cols>
  <sheetData>
    <row r="2" spans="2:24" s="235" customFormat="1" ht="12.75" customHeight="1" x14ac:dyDescent="0.2">
      <c r="I2" s="236"/>
      <c r="J2" s="236"/>
      <c r="K2" s="236"/>
      <c r="L2" s="236"/>
      <c r="M2" s="236"/>
      <c r="N2" s="236"/>
      <c r="O2" s="236"/>
      <c r="P2" s="236"/>
      <c r="Q2" s="236"/>
      <c r="R2" s="236"/>
      <c r="S2" s="236"/>
      <c r="T2" s="236"/>
      <c r="U2" s="236"/>
      <c r="V2" s="236"/>
      <c r="W2" s="236"/>
      <c r="X2" s="236"/>
    </row>
    <row r="3" spans="2:24" s="235" customFormat="1" ht="12.75" customHeight="1" x14ac:dyDescent="0.2">
      <c r="B3" s="237" t="s">
        <v>347</v>
      </c>
      <c r="I3" s="236"/>
      <c r="J3" s="236"/>
      <c r="K3" s="130" t="s">
        <v>55</v>
      </c>
      <c r="L3" s="15" t="s">
        <v>56</v>
      </c>
      <c r="M3" s="15" t="s">
        <v>57</v>
      </c>
      <c r="N3" s="236"/>
      <c r="O3" s="236"/>
      <c r="P3" s="236"/>
      <c r="Q3" s="236"/>
      <c r="R3" s="236"/>
      <c r="S3" s="236"/>
      <c r="T3" s="236"/>
      <c r="U3" s="236"/>
      <c r="V3" s="236"/>
      <c r="W3" s="236"/>
      <c r="X3" s="236"/>
    </row>
    <row r="4" spans="2:24" s="235" customFormat="1" ht="12.75" customHeight="1" x14ac:dyDescent="0.2">
      <c r="B4" s="345" t="s">
        <v>58</v>
      </c>
      <c r="C4" s="345"/>
      <c r="D4" s="345"/>
      <c r="E4" s="345"/>
      <c r="F4" s="345"/>
      <c r="G4" s="345"/>
      <c r="I4" s="236"/>
      <c r="J4" s="238" t="s">
        <v>59</v>
      </c>
      <c r="K4" s="130" t="s">
        <v>378</v>
      </c>
      <c r="L4" s="15" t="s">
        <v>60</v>
      </c>
      <c r="M4" s="15" t="s">
        <v>379</v>
      </c>
      <c r="N4" s="236"/>
      <c r="O4" s="236"/>
      <c r="P4" s="236"/>
      <c r="Q4" s="236"/>
      <c r="R4" s="236"/>
      <c r="S4" s="236"/>
      <c r="T4" s="236"/>
      <c r="U4" s="236"/>
      <c r="V4" s="236"/>
      <c r="W4" s="236"/>
      <c r="X4" s="236"/>
    </row>
    <row r="5" spans="2:24" s="235" customFormat="1" ht="12.75" customHeight="1" x14ac:dyDescent="0.2">
      <c r="B5" s="345"/>
      <c r="C5" s="345"/>
      <c r="D5" s="345"/>
      <c r="E5" s="345"/>
      <c r="F5" s="345"/>
      <c r="G5" s="345"/>
      <c r="I5" s="236"/>
      <c r="J5" s="239">
        <v>39082</v>
      </c>
      <c r="K5" s="240">
        <v>3.4882333443510731</v>
      </c>
      <c r="L5" s="16">
        <v>53.131831386573005</v>
      </c>
      <c r="M5" s="16">
        <v>2.1645340093004775</v>
      </c>
      <c r="N5" s="236"/>
      <c r="O5" s="236"/>
      <c r="P5" s="236"/>
      <c r="Q5" s="236"/>
      <c r="R5" s="236"/>
      <c r="S5" s="236"/>
      <c r="T5" s="236"/>
      <c r="U5" s="236"/>
      <c r="V5" s="236"/>
      <c r="W5" s="236"/>
      <c r="X5" s="236"/>
    </row>
    <row r="6" spans="2:24" s="235" customFormat="1" ht="12.75" customHeight="1" x14ac:dyDescent="0.2">
      <c r="B6" s="134" t="s">
        <v>8</v>
      </c>
      <c r="I6" s="236"/>
      <c r="J6" s="239">
        <v>39113</v>
      </c>
      <c r="K6" s="240">
        <v>3.527398491527272</v>
      </c>
      <c r="L6" s="16">
        <v>52.799745969914937</v>
      </c>
      <c r="M6" s="16">
        <v>2.1602639168657323</v>
      </c>
      <c r="N6" s="236"/>
      <c r="O6" s="236"/>
      <c r="P6" s="236"/>
      <c r="Q6" s="236"/>
      <c r="R6" s="236"/>
      <c r="S6" s="236"/>
      <c r="T6" s="236"/>
      <c r="U6" s="236"/>
      <c r="V6" s="236"/>
      <c r="W6" s="236"/>
      <c r="X6" s="236"/>
    </row>
    <row r="7" spans="2:24" s="235" customFormat="1" ht="12.75" customHeight="1" x14ac:dyDescent="0.2">
      <c r="I7" s="236"/>
      <c r="J7" s="239">
        <v>39141</v>
      </c>
      <c r="K7" s="240">
        <v>3.6167902303361039</v>
      </c>
      <c r="L7" s="16">
        <v>51.8236806316716</v>
      </c>
      <c r="M7" s="16">
        <v>2.1722894732774196</v>
      </c>
      <c r="N7" s="236"/>
      <c r="O7" s="236"/>
      <c r="P7" s="236"/>
      <c r="Q7" s="236"/>
      <c r="R7" s="236"/>
      <c r="S7" s="236"/>
      <c r="T7" s="236"/>
      <c r="U7" s="236"/>
      <c r="V7" s="236"/>
      <c r="W7" s="236"/>
      <c r="X7" s="236"/>
    </row>
    <row r="8" spans="2:24" s="235" customFormat="1" ht="12.75" customHeight="1" x14ac:dyDescent="0.2">
      <c r="I8" s="236"/>
      <c r="J8" s="239">
        <v>39172</v>
      </c>
      <c r="K8" s="240">
        <v>3.418405083715812</v>
      </c>
      <c r="L8" s="16">
        <v>56.19738601409874</v>
      </c>
      <c r="M8" s="16">
        <v>2.1682149631617431</v>
      </c>
      <c r="N8" s="236"/>
      <c r="O8" s="236"/>
      <c r="P8" s="236"/>
      <c r="Q8" s="236"/>
      <c r="R8" s="236"/>
      <c r="S8" s="236"/>
      <c r="T8" s="236"/>
      <c r="U8" s="236"/>
      <c r="V8" s="236"/>
      <c r="W8" s="236"/>
      <c r="X8" s="236"/>
    </row>
    <row r="9" spans="2:24" s="235" customFormat="1" ht="12.75" customHeight="1" x14ac:dyDescent="0.2">
      <c r="I9" s="236"/>
      <c r="J9" s="239">
        <v>39202</v>
      </c>
      <c r="K9" s="240">
        <v>3.1611245768166158</v>
      </c>
      <c r="L9" s="16">
        <v>59.265851617853016</v>
      </c>
      <c r="M9" s="16">
        <v>2.1425471090629662</v>
      </c>
      <c r="N9" s="236"/>
      <c r="O9" s="236"/>
      <c r="P9" s="236"/>
      <c r="Q9" s="236"/>
      <c r="R9" s="236"/>
      <c r="S9" s="236"/>
      <c r="T9" s="236"/>
      <c r="U9" s="236"/>
      <c r="V9" s="236"/>
      <c r="W9" s="236"/>
      <c r="X9" s="236"/>
    </row>
    <row r="10" spans="2:24" s="235" customFormat="1" ht="12.75" customHeight="1" x14ac:dyDescent="0.2">
      <c r="I10" s="236"/>
      <c r="J10" s="239">
        <v>39233</v>
      </c>
      <c r="K10" s="240">
        <v>3.1205644349273567</v>
      </c>
      <c r="L10" s="16">
        <v>60.011734884661216</v>
      </c>
      <c r="M10" s="16">
        <v>2.1194471969704107</v>
      </c>
      <c r="N10" s="236"/>
      <c r="O10" s="236"/>
      <c r="P10" s="236"/>
      <c r="Q10" s="236"/>
      <c r="R10" s="236"/>
      <c r="S10" s="236"/>
      <c r="T10" s="236"/>
      <c r="U10" s="236"/>
      <c r="V10" s="236"/>
      <c r="W10" s="236"/>
      <c r="X10" s="236"/>
    </row>
    <row r="11" spans="2:24" s="235" customFormat="1" ht="12.75" customHeight="1" x14ac:dyDescent="0.2">
      <c r="I11" s="236"/>
      <c r="J11" s="239">
        <v>39263</v>
      </c>
      <c r="K11" s="240">
        <v>3.0039518536073966</v>
      </c>
      <c r="L11" s="16">
        <v>60.506642571413479</v>
      </c>
      <c r="M11" s="16">
        <v>2.0755712365007133</v>
      </c>
      <c r="N11" s="236"/>
      <c r="O11" s="236"/>
      <c r="P11" s="236"/>
      <c r="Q11" s="236"/>
      <c r="R11" s="236"/>
      <c r="S11" s="236"/>
      <c r="T11" s="236"/>
      <c r="U11" s="236"/>
      <c r="V11" s="236"/>
      <c r="W11" s="236"/>
      <c r="X11" s="236"/>
    </row>
    <row r="12" spans="2:24" s="235" customFormat="1" ht="12.75" customHeight="1" x14ac:dyDescent="0.2">
      <c r="I12" s="236"/>
      <c r="J12" s="239">
        <v>39294</v>
      </c>
      <c r="K12" s="240">
        <v>3.0012968519780894</v>
      </c>
      <c r="L12" s="16">
        <v>58.486817545632277</v>
      </c>
      <c r="M12" s="16">
        <v>2.0158696668621543</v>
      </c>
      <c r="N12" s="236"/>
      <c r="O12" s="236"/>
      <c r="P12" s="236"/>
      <c r="Q12" s="236"/>
      <c r="R12" s="236"/>
      <c r="S12" s="236"/>
      <c r="T12" s="236"/>
      <c r="U12" s="236"/>
      <c r="V12" s="236"/>
      <c r="W12" s="236"/>
      <c r="X12" s="236"/>
    </row>
    <row r="13" spans="2:24" s="235" customFormat="1" ht="12.75" customHeight="1" x14ac:dyDescent="0.2">
      <c r="I13" s="236"/>
      <c r="J13" s="239">
        <v>39325</v>
      </c>
      <c r="K13" s="240">
        <v>2.9585818915685769</v>
      </c>
      <c r="L13" s="16">
        <v>58.432462646304216</v>
      </c>
      <c r="M13" s="16">
        <v>1.9870942889702501</v>
      </c>
      <c r="N13" s="236"/>
      <c r="O13" s="236"/>
      <c r="P13" s="236"/>
      <c r="Q13" s="236"/>
      <c r="R13" s="236"/>
      <c r="S13" s="236"/>
      <c r="T13" s="236"/>
      <c r="U13" s="236"/>
      <c r="V13" s="236"/>
      <c r="W13" s="236"/>
      <c r="X13" s="236"/>
    </row>
    <row r="14" spans="2:24" s="235" customFormat="1" ht="12.75" customHeight="1" x14ac:dyDescent="0.2">
      <c r="I14" s="236"/>
      <c r="J14" s="239">
        <v>39355</v>
      </c>
      <c r="K14" s="240">
        <v>2.9678910256817139</v>
      </c>
      <c r="L14" s="16">
        <v>57.990064223007266</v>
      </c>
      <c r="M14" s="16">
        <v>1.9841216497037899</v>
      </c>
      <c r="N14" s="236"/>
      <c r="O14" s="236"/>
      <c r="P14" s="236"/>
      <c r="Q14" s="236"/>
      <c r="R14" s="236"/>
      <c r="S14" s="236"/>
      <c r="T14" s="236"/>
      <c r="U14" s="236"/>
      <c r="V14" s="236"/>
      <c r="W14" s="236"/>
      <c r="X14" s="236"/>
    </row>
    <row r="15" spans="2:24" s="235" customFormat="1" ht="12.75" customHeight="1" x14ac:dyDescent="0.2">
      <c r="I15" s="236"/>
      <c r="J15" s="239">
        <v>39386</v>
      </c>
      <c r="K15" s="240">
        <v>2.8344609891839245</v>
      </c>
      <c r="L15" s="16">
        <v>58.253817170227137</v>
      </c>
      <c r="M15" s="16">
        <v>1.9457905353153278</v>
      </c>
      <c r="N15" s="236"/>
      <c r="O15" s="236"/>
      <c r="P15" s="236"/>
      <c r="Q15" s="236"/>
      <c r="R15" s="236"/>
      <c r="S15" s="236"/>
      <c r="T15" s="236"/>
      <c r="U15" s="236"/>
      <c r="V15" s="236"/>
      <c r="W15" s="236"/>
      <c r="X15" s="236"/>
    </row>
    <row r="16" spans="2:24" s="235" customFormat="1" ht="12.75" customHeight="1" x14ac:dyDescent="0.2">
      <c r="I16" s="236"/>
      <c r="J16" s="239">
        <v>39416</v>
      </c>
      <c r="K16" s="240">
        <v>2.5706695366899917</v>
      </c>
      <c r="L16" s="16">
        <v>60.139926723153067</v>
      </c>
      <c r="M16" s="16">
        <v>1.9070069041406044</v>
      </c>
      <c r="N16" s="236"/>
      <c r="O16" s="236"/>
      <c r="P16" s="236"/>
      <c r="Q16" s="236"/>
      <c r="R16" s="236"/>
      <c r="S16" s="236"/>
      <c r="T16" s="236"/>
      <c r="U16" s="236"/>
      <c r="V16" s="236"/>
      <c r="W16" s="236"/>
      <c r="X16" s="236"/>
    </row>
    <row r="17" spans="2:24" s="235" customFormat="1" ht="12.75" customHeight="1" x14ac:dyDescent="0.2">
      <c r="I17" s="236"/>
      <c r="J17" s="239">
        <v>39447</v>
      </c>
      <c r="K17" s="240">
        <v>2.6251590887580183</v>
      </c>
      <c r="L17" s="16">
        <v>59.582546111953569</v>
      </c>
      <c r="M17" s="16">
        <v>1.9043905723694754</v>
      </c>
      <c r="N17" s="236"/>
      <c r="O17" s="236"/>
      <c r="P17" s="236"/>
      <c r="Q17" s="236"/>
      <c r="R17" s="236"/>
      <c r="S17" s="236"/>
      <c r="T17" s="236"/>
      <c r="U17" s="236"/>
      <c r="V17" s="236"/>
      <c r="W17" s="236"/>
      <c r="X17" s="236"/>
    </row>
    <row r="18" spans="2:24" s="235" customFormat="1" ht="12.75" customHeight="1" x14ac:dyDescent="0.2">
      <c r="I18" s="236"/>
      <c r="J18" s="239">
        <v>39478</v>
      </c>
      <c r="K18" s="240">
        <v>2.7139064805359014</v>
      </c>
      <c r="L18" s="16">
        <v>58.320891408764616</v>
      </c>
      <c r="M18" s="16">
        <v>1.9905336558321607</v>
      </c>
      <c r="N18" s="236"/>
      <c r="O18" s="236"/>
      <c r="P18" s="236"/>
      <c r="Q18" s="236"/>
      <c r="R18" s="236"/>
      <c r="S18" s="236"/>
      <c r="T18" s="236"/>
      <c r="U18" s="236"/>
      <c r="V18" s="236"/>
      <c r="W18" s="236"/>
      <c r="X18" s="236"/>
    </row>
    <row r="19" spans="2:24" s="235" customFormat="1" ht="12.75" customHeight="1" x14ac:dyDescent="0.2">
      <c r="I19" s="236"/>
      <c r="J19" s="239">
        <v>39507</v>
      </c>
      <c r="K19" s="240">
        <v>2.7255085170449811</v>
      </c>
      <c r="L19" s="16">
        <v>58.289450347616281</v>
      </c>
      <c r="M19" s="16">
        <v>1.9982768749268143</v>
      </c>
      <c r="N19" s="236"/>
      <c r="O19" s="236"/>
      <c r="P19" s="236"/>
      <c r="Q19" s="236"/>
      <c r="R19" s="236"/>
      <c r="S19" s="236"/>
      <c r="T19" s="236"/>
      <c r="U19" s="236"/>
      <c r="V19" s="236"/>
      <c r="W19" s="236"/>
      <c r="X19" s="236"/>
    </row>
    <row r="20" spans="2:24" s="235" customFormat="1" ht="12.75" customHeight="1" x14ac:dyDescent="0.2">
      <c r="I20" s="236"/>
      <c r="J20" s="239">
        <v>39538</v>
      </c>
      <c r="K20" s="240">
        <v>2.8199253265621436</v>
      </c>
      <c r="L20" s="16">
        <v>56.870156262376291</v>
      </c>
      <c r="M20" s="16">
        <v>2.0327318971936523</v>
      </c>
      <c r="N20" s="236"/>
      <c r="O20" s="236"/>
      <c r="P20" s="236"/>
      <c r="Q20" s="236"/>
      <c r="R20" s="236"/>
      <c r="S20" s="236"/>
      <c r="T20" s="236"/>
      <c r="U20" s="236"/>
      <c r="V20" s="236"/>
      <c r="W20" s="236"/>
      <c r="X20" s="236"/>
    </row>
    <row r="21" spans="2:24" s="235" customFormat="1" ht="12.75" customHeight="1" x14ac:dyDescent="0.2">
      <c r="I21" s="236"/>
      <c r="J21" s="239">
        <v>39568</v>
      </c>
      <c r="K21" s="240">
        <v>2.7386724699364069</v>
      </c>
      <c r="L21" s="16">
        <v>58.530692227643556</v>
      </c>
      <c r="M21" s="16">
        <v>2.0043807394393167</v>
      </c>
      <c r="N21" s="236"/>
      <c r="O21" s="236"/>
      <c r="P21" s="236"/>
      <c r="Q21" s="236"/>
      <c r="R21" s="236"/>
      <c r="S21" s="236"/>
      <c r="T21" s="236"/>
      <c r="U21" s="236"/>
      <c r="V21" s="236"/>
      <c r="W21" s="236"/>
      <c r="X21" s="236"/>
    </row>
    <row r="22" spans="2:24" s="235" customFormat="1" ht="12.75" customHeight="1" x14ac:dyDescent="0.2">
      <c r="I22" s="236"/>
      <c r="J22" s="239">
        <v>39599</v>
      </c>
      <c r="K22" s="240">
        <v>2.6734700822657809</v>
      </c>
      <c r="L22" s="16">
        <v>59.490243609188752</v>
      </c>
      <c r="M22" s="16">
        <v>1.9977513359293491</v>
      </c>
      <c r="N22" s="236"/>
      <c r="O22" s="236"/>
      <c r="P22" s="236"/>
      <c r="Q22" s="236"/>
      <c r="R22" s="236"/>
      <c r="S22" s="236"/>
      <c r="T22" s="236"/>
      <c r="U22" s="236"/>
      <c r="V22" s="236"/>
      <c r="W22" s="236"/>
      <c r="X22" s="236"/>
    </row>
    <row r="23" spans="2:24" s="235" customFormat="1" ht="12.75" customHeight="1" x14ac:dyDescent="0.2">
      <c r="I23" s="236"/>
      <c r="J23" s="239">
        <v>39629</v>
      </c>
      <c r="K23" s="240">
        <v>2.688874318161909</v>
      </c>
      <c r="L23" s="16">
        <v>59.762732166478337</v>
      </c>
      <c r="M23" s="16">
        <v>2.0082567479988231</v>
      </c>
      <c r="N23" s="236"/>
      <c r="O23" s="236"/>
      <c r="P23" s="236"/>
      <c r="Q23" s="236"/>
      <c r="R23" s="236"/>
      <c r="S23" s="236"/>
      <c r="T23" s="236"/>
      <c r="U23" s="236"/>
      <c r="V23" s="236"/>
      <c r="W23" s="236"/>
      <c r="X23" s="236"/>
    </row>
    <row r="24" spans="2:24" s="235" customFormat="1" ht="12.75" customHeight="1" x14ac:dyDescent="0.2">
      <c r="I24" s="236"/>
      <c r="J24" s="239">
        <v>39660</v>
      </c>
      <c r="K24" s="240">
        <v>2.8033375316489915</v>
      </c>
      <c r="L24" s="16">
        <v>58.069753115144174</v>
      </c>
      <c r="M24" s="16">
        <v>2.0268277107766823</v>
      </c>
      <c r="N24" s="236"/>
      <c r="O24" s="236"/>
      <c r="P24" s="236"/>
      <c r="Q24" s="236"/>
      <c r="R24" s="236"/>
      <c r="S24" s="236"/>
      <c r="T24" s="236"/>
      <c r="U24" s="236"/>
      <c r="V24" s="236"/>
      <c r="W24" s="236"/>
      <c r="X24" s="236"/>
    </row>
    <row r="25" spans="2:24" s="235" customFormat="1" ht="12.75" customHeight="1" x14ac:dyDescent="0.2">
      <c r="I25" s="236"/>
      <c r="J25" s="239">
        <v>39691</v>
      </c>
      <c r="K25" s="240">
        <v>2.8595949439602188</v>
      </c>
      <c r="L25" s="16">
        <v>58.707152746134383</v>
      </c>
      <c r="M25" s="16">
        <v>2.0849971876605782</v>
      </c>
      <c r="N25" s="236"/>
      <c r="O25" s="236"/>
      <c r="P25" s="236"/>
      <c r="Q25" s="236"/>
      <c r="R25" s="236"/>
      <c r="S25" s="236"/>
      <c r="T25" s="236"/>
      <c r="U25" s="236"/>
      <c r="V25" s="236"/>
      <c r="W25" s="236"/>
      <c r="X25" s="236"/>
    </row>
    <row r="26" spans="2:24" s="235" customFormat="1" ht="12.75" customHeight="1" x14ac:dyDescent="0.2">
      <c r="I26" s="236"/>
      <c r="J26" s="239">
        <v>39721</v>
      </c>
      <c r="K26" s="240">
        <v>2.9609921552640519</v>
      </c>
      <c r="L26" s="16">
        <v>57.398205110571467</v>
      </c>
      <c r="M26" s="16">
        <v>2.109252879848349</v>
      </c>
      <c r="N26" s="236"/>
      <c r="O26" s="236"/>
      <c r="P26" s="236"/>
      <c r="Q26" s="236"/>
      <c r="R26" s="236"/>
      <c r="S26" s="236"/>
      <c r="T26" s="236"/>
      <c r="U26" s="236"/>
      <c r="V26" s="236"/>
      <c r="W26" s="236"/>
      <c r="X26" s="236"/>
    </row>
    <row r="27" spans="2:24" s="235" customFormat="1" ht="12.75" customHeight="1" x14ac:dyDescent="0.2">
      <c r="I27" s="236"/>
      <c r="J27" s="239">
        <v>39752</v>
      </c>
      <c r="K27" s="240">
        <v>3.0445422343012343</v>
      </c>
      <c r="L27" s="16">
        <v>57.006697022962129</v>
      </c>
      <c r="M27" s="16">
        <v>2.1442330048556011</v>
      </c>
      <c r="N27" s="236"/>
      <c r="O27" s="236"/>
      <c r="P27" s="236"/>
      <c r="Q27" s="236"/>
      <c r="R27" s="236"/>
      <c r="S27" s="236"/>
      <c r="T27" s="236"/>
      <c r="U27" s="236"/>
      <c r="V27" s="236"/>
      <c r="W27" s="236"/>
      <c r="X27" s="236"/>
    </row>
    <row r="28" spans="2:24" s="235" customFormat="1" ht="12.75" customHeight="1" x14ac:dyDescent="0.2">
      <c r="B28" s="241"/>
      <c r="I28" s="236"/>
      <c r="J28" s="239">
        <v>39782</v>
      </c>
      <c r="K28" s="240">
        <v>3.0694954089665218</v>
      </c>
      <c r="L28" s="16">
        <v>57.230397241063166</v>
      </c>
      <c r="M28" s="16">
        <v>2.1720728620923544</v>
      </c>
      <c r="N28" s="236"/>
      <c r="O28" s="236"/>
      <c r="P28" s="236"/>
      <c r="Q28" s="236"/>
      <c r="R28" s="236"/>
      <c r="S28" s="236"/>
      <c r="T28" s="236"/>
      <c r="U28" s="236"/>
      <c r="V28" s="236"/>
      <c r="W28" s="236"/>
      <c r="X28" s="236"/>
    </row>
    <row r="29" spans="2:24" s="235" customFormat="1" ht="12.75" customHeight="1" x14ac:dyDescent="0.2">
      <c r="B29" s="133" t="s">
        <v>7</v>
      </c>
      <c r="I29" s="236"/>
      <c r="J29" s="239">
        <v>39813</v>
      </c>
      <c r="K29" s="240">
        <v>3.1385916616151754</v>
      </c>
      <c r="L29" s="16">
        <v>58.248960580883761</v>
      </c>
      <c r="M29" s="16">
        <v>2.2362108285639328</v>
      </c>
      <c r="N29" s="236"/>
      <c r="O29" s="236"/>
      <c r="P29" s="236"/>
      <c r="Q29" s="236"/>
      <c r="R29" s="236"/>
      <c r="S29" s="236"/>
      <c r="T29" s="236"/>
      <c r="U29" s="236"/>
      <c r="V29" s="236"/>
      <c r="W29" s="236"/>
      <c r="X29" s="236"/>
    </row>
    <row r="30" spans="2:24" s="235" customFormat="1" ht="12.75" customHeight="1" x14ac:dyDescent="0.2">
      <c r="B30" s="241"/>
      <c r="I30" s="236"/>
      <c r="J30" s="239">
        <v>39844</v>
      </c>
      <c r="K30" s="240">
        <v>3.3672305142546413</v>
      </c>
      <c r="L30" s="16">
        <v>56.508669600276129</v>
      </c>
      <c r="M30" s="16">
        <v>2.2987704830443763</v>
      </c>
      <c r="N30" s="236"/>
      <c r="O30" s="236"/>
      <c r="P30" s="236"/>
      <c r="Q30" s="236"/>
      <c r="R30" s="236"/>
      <c r="S30" s="236"/>
      <c r="T30" s="236"/>
      <c r="U30" s="236"/>
      <c r="V30" s="236"/>
      <c r="W30" s="236"/>
      <c r="X30" s="236"/>
    </row>
    <row r="31" spans="2:24" s="235" customFormat="1" ht="12.75" customHeight="1" x14ac:dyDescent="0.2">
      <c r="I31" s="236"/>
      <c r="J31" s="239">
        <v>39872</v>
      </c>
      <c r="K31" s="240">
        <v>3.5103001718154307</v>
      </c>
      <c r="L31" s="16">
        <v>56.726122934162525</v>
      </c>
      <c r="M31" s="16">
        <v>2.3879824205038687</v>
      </c>
      <c r="N31" s="236"/>
      <c r="O31" s="236"/>
      <c r="P31" s="236"/>
      <c r="Q31" s="236"/>
      <c r="R31" s="236"/>
      <c r="S31" s="236"/>
      <c r="T31" s="236"/>
      <c r="U31" s="236"/>
      <c r="V31" s="236"/>
      <c r="W31" s="236"/>
      <c r="X31" s="236"/>
    </row>
    <row r="32" spans="2:24" s="235" customFormat="1" ht="12.75" customHeight="1" x14ac:dyDescent="0.2">
      <c r="I32" s="236"/>
      <c r="J32" s="239">
        <v>39903</v>
      </c>
      <c r="K32" s="240">
        <v>3.7216085226141358</v>
      </c>
      <c r="L32" s="16">
        <v>56.397314605663574</v>
      </c>
      <c r="M32" s="16">
        <v>2.5113505831164624</v>
      </c>
      <c r="N32" s="236"/>
      <c r="O32" s="236"/>
      <c r="P32" s="236"/>
      <c r="Q32" s="236"/>
      <c r="R32" s="236"/>
      <c r="S32" s="236"/>
      <c r="T32" s="236"/>
      <c r="U32" s="236"/>
      <c r="V32" s="236"/>
      <c r="W32" s="236"/>
      <c r="X32" s="236"/>
    </row>
    <row r="33" spans="2:24" s="235" customFormat="1" ht="12.75" customHeight="1" x14ac:dyDescent="0.2">
      <c r="B33" s="128" t="s">
        <v>458</v>
      </c>
      <c r="I33" s="236"/>
      <c r="J33" s="239">
        <v>39933</v>
      </c>
      <c r="K33" s="240">
        <v>3.7679495120803921</v>
      </c>
      <c r="L33" s="16">
        <v>55.577764438786481</v>
      </c>
      <c r="M33" s="16">
        <v>2.5613792779432916</v>
      </c>
      <c r="N33" s="236"/>
      <c r="O33" s="236"/>
      <c r="P33" s="236"/>
      <c r="Q33" s="236"/>
      <c r="R33" s="236"/>
      <c r="S33" s="236"/>
      <c r="T33" s="236"/>
      <c r="U33" s="236"/>
      <c r="V33" s="236"/>
      <c r="W33" s="236"/>
      <c r="X33" s="236"/>
    </row>
    <row r="34" spans="2:24" s="235" customFormat="1" ht="12.75" customHeight="1" x14ac:dyDescent="0.2">
      <c r="B34" s="345" t="s">
        <v>457</v>
      </c>
      <c r="C34" s="345"/>
      <c r="D34" s="345"/>
      <c r="E34" s="345"/>
      <c r="F34" s="345"/>
      <c r="G34" s="345"/>
      <c r="I34" s="236"/>
      <c r="J34" s="239">
        <v>39964</v>
      </c>
      <c r="K34" s="240">
        <v>4.0308429514353348</v>
      </c>
      <c r="L34" s="16">
        <v>54.667835923238492</v>
      </c>
      <c r="M34" s="16">
        <v>2.6400709152465325</v>
      </c>
      <c r="N34" s="236"/>
      <c r="O34" s="236"/>
      <c r="P34" s="236"/>
      <c r="Q34" s="236"/>
      <c r="R34" s="236"/>
      <c r="S34" s="236"/>
      <c r="T34" s="236"/>
      <c r="U34" s="236"/>
      <c r="V34" s="236"/>
      <c r="W34" s="236"/>
      <c r="X34" s="236"/>
    </row>
    <row r="35" spans="2:24" s="235" customFormat="1" ht="12.75" customHeight="1" x14ac:dyDescent="0.2">
      <c r="B35" s="345"/>
      <c r="C35" s="345"/>
      <c r="D35" s="345"/>
      <c r="E35" s="345"/>
      <c r="F35" s="345"/>
      <c r="G35" s="345"/>
      <c r="I35" s="236"/>
      <c r="J35" s="239">
        <v>39994</v>
      </c>
      <c r="K35" s="240">
        <v>4.2542177019431051</v>
      </c>
      <c r="L35" s="16">
        <v>54.218888409895527</v>
      </c>
      <c r="M35" s="16">
        <v>2.7511787927075186</v>
      </c>
      <c r="N35" s="236"/>
      <c r="O35" s="236"/>
      <c r="P35" s="236"/>
      <c r="Q35" s="236"/>
      <c r="R35" s="236"/>
      <c r="S35" s="236"/>
      <c r="T35" s="236"/>
      <c r="U35" s="236"/>
      <c r="V35" s="236"/>
      <c r="W35" s="236"/>
      <c r="X35" s="236"/>
    </row>
    <row r="36" spans="2:24" s="235" customFormat="1" ht="12.75" customHeight="1" x14ac:dyDescent="0.2">
      <c r="B36" s="134" t="s">
        <v>219</v>
      </c>
      <c r="I36" s="236"/>
      <c r="J36" s="239">
        <v>40025</v>
      </c>
      <c r="K36" s="240">
        <v>4.3967684075249016</v>
      </c>
      <c r="L36" s="16">
        <v>53.948994308614395</v>
      </c>
      <c r="M36" s="16">
        <v>2.8428436661585814</v>
      </c>
      <c r="N36" s="236"/>
      <c r="O36" s="236"/>
      <c r="P36" s="236"/>
      <c r="Q36" s="236"/>
      <c r="R36" s="236"/>
      <c r="S36" s="236"/>
      <c r="T36" s="236"/>
      <c r="U36" s="236"/>
      <c r="V36" s="236"/>
      <c r="W36" s="236"/>
      <c r="X36" s="236"/>
    </row>
    <row r="37" spans="2:24" s="235" customFormat="1" ht="12.75" customHeight="1" x14ac:dyDescent="0.2">
      <c r="I37" s="236"/>
      <c r="J37" s="239">
        <v>40056</v>
      </c>
      <c r="K37" s="240">
        <v>4.5608793462992248</v>
      </c>
      <c r="L37" s="16">
        <v>53.612773028617035</v>
      </c>
      <c r="M37" s="16">
        <v>2.8972597868381698</v>
      </c>
      <c r="N37" s="236"/>
      <c r="O37" s="236"/>
      <c r="P37" s="236"/>
      <c r="Q37" s="236"/>
      <c r="R37" s="236"/>
      <c r="S37" s="236"/>
      <c r="T37" s="236"/>
      <c r="U37" s="236"/>
      <c r="V37" s="236"/>
      <c r="W37" s="236"/>
      <c r="X37" s="236"/>
    </row>
    <row r="38" spans="2:24" s="235" customFormat="1" ht="12.75" customHeight="1" x14ac:dyDescent="0.2">
      <c r="I38" s="236"/>
      <c r="J38" s="239">
        <v>40086</v>
      </c>
      <c r="K38" s="240">
        <v>4.7542302823082174</v>
      </c>
      <c r="L38" s="16">
        <v>53.104438834196401</v>
      </c>
      <c r="M38" s="16">
        <v>2.9627374972078329</v>
      </c>
      <c r="N38" s="236"/>
      <c r="O38" s="236"/>
      <c r="P38" s="236"/>
      <c r="Q38" s="236"/>
      <c r="R38" s="236"/>
      <c r="S38" s="236"/>
      <c r="T38" s="236"/>
      <c r="U38" s="236"/>
      <c r="V38" s="236"/>
      <c r="W38" s="236"/>
      <c r="X38" s="236"/>
    </row>
    <row r="39" spans="2:24" s="235" customFormat="1" ht="12.75" customHeight="1" x14ac:dyDescent="0.2">
      <c r="I39" s="236"/>
      <c r="J39" s="239">
        <v>40117</v>
      </c>
      <c r="K39" s="240">
        <v>4.9549669212930709</v>
      </c>
      <c r="L39" s="16">
        <v>52.503745843752192</v>
      </c>
      <c r="M39" s="16">
        <v>3.044365501192301</v>
      </c>
      <c r="N39" s="236"/>
      <c r="O39" s="236"/>
      <c r="P39" s="236"/>
      <c r="Q39" s="236"/>
      <c r="R39" s="236"/>
      <c r="S39" s="236"/>
      <c r="T39" s="236"/>
      <c r="U39" s="236"/>
      <c r="V39" s="236"/>
      <c r="W39" s="236"/>
      <c r="X39" s="236"/>
    </row>
    <row r="40" spans="2:24" s="235" customFormat="1" ht="12.75" customHeight="1" x14ac:dyDescent="0.2">
      <c r="I40" s="236"/>
      <c r="J40" s="239">
        <v>40147</v>
      </c>
      <c r="K40" s="240">
        <v>5.036993388443685</v>
      </c>
      <c r="L40" s="16">
        <v>51.011472197100147</v>
      </c>
      <c r="M40" s="16">
        <v>3.0177878453753975</v>
      </c>
      <c r="N40" s="236"/>
      <c r="O40" s="236"/>
      <c r="P40" s="236"/>
      <c r="Q40" s="236"/>
      <c r="R40" s="236"/>
      <c r="S40" s="236"/>
      <c r="T40" s="236"/>
      <c r="U40" s="236"/>
      <c r="V40" s="236"/>
      <c r="W40" s="236"/>
      <c r="X40" s="236"/>
    </row>
    <row r="41" spans="2:24" s="235" customFormat="1" ht="12.75" customHeight="1" x14ac:dyDescent="0.2">
      <c r="I41" s="236"/>
      <c r="J41" s="239">
        <v>40178</v>
      </c>
      <c r="K41" s="240">
        <v>5.208127543583128</v>
      </c>
      <c r="L41" s="16">
        <v>50.798842886668439</v>
      </c>
      <c r="M41" s="16">
        <v>3.0933134287122916</v>
      </c>
      <c r="N41" s="236"/>
      <c r="O41" s="236"/>
      <c r="P41" s="236"/>
      <c r="Q41" s="236"/>
      <c r="R41" s="236"/>
      <c r="S41" s="236"/>
      <c r="T41" s="236"/>
      <c r="U41" s="236"/>
      <c r="V41" s="236"/>
      <c r="W41" s="236"/>
      <c r="X41" s="236"/>
    </row>
    <row r="42" spans="2:24" s="235" customFormat="1" ht="12.75" customHeight="1" x14ac:dyDescent="0.2">
      <c r="I42" s="236"/>
      <c r="J42" s="239">
        <v>40209</v>
      </c>
      <c r="K42" s="240">
        <v>5.3635332983952795</v>
      </c>
      <c r="L42" s="16">
        <v>50.762652430037249</v>
      </c>
      <c r="M42" s="16">
        <v>3.1663458752923463</v>
      </c>
      <c r="N42" s="236"/>
      <c r="O42" s="236"/>
      <c r="P42" s="236"/>
      <c r="Q42" s="236"/>
      <c r="R42" s="236"/>
      <c r="S42" s="236"/>
      <c r="T42" s="236"/>
      <c r="U42" s="236"/>
      <c r="V42" s="236"/>
      <c r="W42" s="236"/>
      <c r="X42" s="236"/>
    </row>
    <row r="43" spans="2:24" s="235" customFormat="1" ht="12.75" customHeight="1" x14ac:dyDescent="0.2">
      <c r="I43" s="236"/>
      <c r="J43" s="239">
        <v>40237</v>
      </c>
      <c r="K43" s="240">
        <v>5.4354778637152457</v>
      </c>
      <c r="L43" s="16">
        <v>50.472184123695321</v>
      </c>
      <c r="M43" s="16">
        <v>3.2025813304470261</v>
      </c>
      <c r="N43" s="236"/>
      <c r="O43" s="236"/>
      <c r="P43" s="236"/>
      <c r="Q43" s="236"/>
      <c r="R43" s="236"/>
      <c r="S43" s="236"/>
      <c r="T43" s="236"/>
      <c r="U43" s="236"/>
      <c r="V43" s="236"/>
      <c r="W43" s="236"/>
      <c r="X43" s="236"/>
    </row>
    <row r="44" spans="2:24" s="235" customFormat="1" ht="12.75" customHeight="1" x14ac:dyDescent="0.2">
      <c r="I44" s="236"/>
      <c r="J44" s="239">
        <v>40268</v>
      </c>
      <c r="K44" s="240">
        <v>5.5627129578751893</v>
      </c>
      <c r="L44" s="16">
        <v>50.278594981100788</v>
      </c>
      <c r="M44" s="16">
        <v>3.2481102655768224</v>
      </c>
      <c r="N44" s="236"/>
      <c r="O44" s="236"/>
      <c r="P44" s="236"/>
      <c r="Q44" s="236"/>
      <c r="R44" s="236"/>
      <c r="S44" s="236"/>
      <c r="T44" s="236"/>
      <c r="U44" s="236"/>
      <c r="V44" s="236"/>
      <c r="W44" s="236"/>
      <c r="X44" s="236"/>
    </row>
    <row r="45" spans="2:24" s="235" customFormat="1" ht="12.75" customHeight="1" x14ac:dyDescent="0.2">
      <c r="I45" s="236"/>
      <c r="J45" s="239">
        <v>40298</v>
      </c>
      <c r="K45" s="240">
        <v>5.7001122186987736</v>
      </c>
      <c r="L45" s="16">
        <v>49.327914428271349</v>
      </c>
      <c r="M45" s="16">
        <v>3.2996127473274961</v>
      </c>
      <c r="N45" s="236"/>
      <c r="O45" s="236"/>
      <c r="P45" s="236"/>
      <c r="Q45" s="236"/>
      <c r="R45" s="236"/>
      <c r="S45" s="236"/>
      <c r="T45" s="236"/>
      <c r="U45" s="236"/>
      <c r="V45" s="236"/>
      <c r="W45" s="236"/>
      <c r="X45" s="236"/>
    </row>
    <row r="46" spans="2:24" s="235" customFormat="1" ht="12.75" customHeight="1" x14ac:dyDescent="0.2">
      <c r="I46" s="236"/>
      <c r="J46" s="239">
        <v>40329</v>
      </c>
      <c r="K46" s="240">
        <v>5.7149035759263214</v>
      </c>
      <c r="L46" s="16">
        <v>49.058217361859107</v>
      </c>
      <c r="M46" s="16">
        <v>3.3124032201399096</v>
      </c>
      <c r="N46" s="236"/>
      <c r="O46" s="236"/>
      <c r="P46" s="236"/>
      <c r="Q46" s="236"/>
      <c r="R46" s="236"/>
      <c r="S46" s="236"/>
      <c r="T46" s="236"/>
      <c r="U46" s="236"/>
      <c r="V46" s="236"/>
      <c r="W46" s="236"/>
      <c r="X46" s="236"/>
    </row>
    <row r="47" spans="2:24" s="235" customFormat="1" ht="12.75" customHeight="1" x14ac:dyDescent="0.2">
      <c r="I47" s="236"/>
      <c r="J47" s="239">
        <v>40359</v>
      </c>
      <c r="K47" s="240">
        <v>5.8398628619037423</v>
      </c>
      <c r="L47" s="16">
        <v>49.085559786405071</v>
      </c>
      <c r="M47" s="16">
        <v>3.3650590823620172</v>
      </c>
      <c r="N47" s="236"/>
      <c r="O47" s="236"/>
      <c r="P47" s="236"/>
      <c r="Q47" s="236"/>
      <c r="R47" s="236"/>
      <c r="S47" s="236"/>
      <c r="T47" s="236"/>
      <c r="U47" s="236"/>
      <c r="V47" s="236"/>
      <c r="W47" s="236"/>
      <c r="X47" s="236"/>
    </row>
    <row r="48" spans="2:24" s="235" customFormat="1" ht="12.75" customHeight="1" x14ac:dyDescent="0.2">
      <c r="I48" s="236"/>
      <c r="J48" s="239">
        <v>40390</v>
      </c>
      <c r="K48" s="240">
        <v>5.9135482015770666</v>
      </c>
      <c r="L48" s="16">
        <v>49.852910073396259</v>
      </c>
      <c r="M48" s="16">
        <v>3.4271088349625036</v>
      </c>
      <c r="N48" s="236"/>
      <c r="O48" s="236"/>
      <c r="P48" s="236"/>
      <c r="Q48" s="236"/>
      <c r="R48" s="236"/>
      <c r="S48" s="236"/>
      <c r="T48" s="236"/>
      <c r="U48" s="236"/>
      <c r="V48" s="236"/>
      <c r="W48" s="236"/>
      <c r="X48" s="236"/>
    </row>
    <row r="49" spans="2:24" s="235" customFormat="1" ht="12.75" customHeight="1" x14ac:dyDescent="0.2">
      <c r="I49" s="236"/>
      <c r="J49" s="239">
        <v>40421</v>
      </c>
      <c r="K49" s="240">
        <v>5.9223440954925488</v>
      </c>
      <c r="L49" s="16">
        <v>50.45121453798388</v>
      </c>
      <c r="M49" s="16">
        <v>3.4636130329394992</v>
      </c>
      <c r="N49" s="236"/>
      <c r="O49" s="236"/>
      <c r="P49" s="236"/>
      <c r="Q49" s="236"/>
      <c r="R49" s="236"/>
      <c r="S49" s="236"/>
      <c r="T49" s="236"/>
      <c r="U49" s="236"/>
      <c r="V49" s="236"/>
      <c r="W49" s="236"/>
      <c r="X49" s="236"/>
    </row>
    <row r="50" spans="2:24" s="235" customFormat="1" ht="12.75" customHeight="1" x14ac:dyDescent="0.2">
      <c r="I50" s="236"/>
      <c r="J50" s="239">
        <v>40451</v>
      </c>
      <c r="K50" s="240">
        <v>6.2537234093426344</v>
      </c>
      <c r="L50" s="16">
        <v>50.564992999183232</v>
      </c>
      <c r="M50" s="16">
        <v>3.7212350999067745</v>
      </c>
      <c r="N50" s="236"/>
      <c r="O50" s="236"/>
      <c r="P50" s="236"/>
      <c r="Q50" s="236"/>
      <c r="R50" s="236"/>
      <c r="S50" s="236"/>
      <c r="T50" s="236"/>
      <c r="U50" s="236"/>
      <c r="V50" s="236"/>
      <c r="W50" s="236"/>
      <c r="X50" s="236"/>
    </row>
    <row r="51" spans="2:24" s="235" customFormat="1" ht="12.75" customHeight="1" x14ac:dyDescent="0.2">
      <c r="I51" s="236"/>
      <c r="J51" s="239">
        <v>40482</v>
      </c>
      <c r="K51" s="240">
        <v>6.1977297799818283</v>
      </c>
      <c r="L51" s="16">
        <v>51.179334114477946</v>
      </c>
      <c r="M51" s="16">
        <v>3.7286762685737225</v>
      </c>
      <c r="N51" s="236"/>
      <c r="O51" s="236"/>
      <c r="P51" s="236"/>
      <c r="Q51" s="236"/>
      <c r="R51" s="236"/>
      <c r="S51" s="236"/>
      <c r="T51" s="236"/>
      <c r="U51" s="236"/>
      <c r="V51" s="236"/>
      <c r="W51" s="236"/>
      <c r="X51" s="236"/>
    </row>
    <row r="52" spans="2:24" s="235" customFormat="1" ht="12.75" customHeight="1" x14ac:dyDescent="0.2">
      <c r="I52" s="236"/>
      <c r="J52" s="239">
        <v>40512</v>
      </c>
      <c r="K52" s="240">
        <v>6.1987697889883444</v>
      </c>
      <c r="L52" s="16">
        <v>50.76181929294745</v>
      </c>
      <c r="M52" s="16">
        <v>3.7120993360735328</v>
      </c>
      <c r="N52" s="236"/>
      <c r="O52" s="236"/>
      <c r="P52" s="236"/>
      <c r="Q52" s="236"/>
      <c r="R52" s="236"/>
      <c r="S52" s="236"/>
      <c r="T52" s="236"/>
      <c r="U52" s="236"/>
      <c r="V52" s="236"/>
      <c r="W52" s="236"/>
      <c r="X52" s="236"/>
    </row>
    <row r="53" spans="2:24" s="235" customFormat="1" ht="12.75" customHeight="1" x14ac:dyDescent="0.2">
      <c r="I53" s="236"/>
      <c r="J53" s="239">
        <v>40543</v>
      </c>
      <c r="K53" s="240">
        <v>6.1350973692941766</v>
      </c>
      <c r="L53" s="16">
        <v>48.15357599207843</v>
      </c>
      <c r="M53" s="16">
        <v>3.6681012472534071</v>
      </c>
      <c r="N53" s="236"/>
      <c r="O53" s="236"/>
      <c r="P53" s="236"/>
      <c r="Q53" s="236"/>
      <c r="R53" s="236"/>
      <c r="S53" s="236"/>
      <c r="T53" s="236"/>
      <c r="U53" s="236"/>
      <c r="V53" s="236"/>
      <c r="W53" s="236"/>
      <c r="X53" s="236"/>
    </row>
    <row r="54" spans="2:24" s="235" customFormat="1" ht="12.75" customHeight="1" x14ac:dyDescent="0.2">
      <c r="I54" s="236"/>
      <c r="J54" s="239">
        <v>40574</v>
      </c>
      <c r="K54" s="240">
        <v>6.191267056600199</v>
      </c>
      <c r="L54" s="16">
        <v>48.938490391372632</v>
      </c>
      <c r="M54" s="16">
        <v>3.7208260120145837</v>
      </c>
      <c r="N54" s="236"/>
      <c r="O54" s="236"/>
      <c r="P54" s="236"/>
      <c r="Q54" s="236"/>
      <c r="R54" s="236"/>
      <c r="S54" s="236"/>
      <c r="T54" s="236"/>
      <c r="U54" s="236"/>
      <c r="V54" s="236"/>
      <c r="W54" s="236"/>
      <c r="X54" s="236"/>
    </row>
    <row r="55" spans="2:24" s="235" customFormat="1" ht="12.75" customHeight="1" x14ac:dyDescent="0.2">
      <c r="I55" s="236"/>
      <c r="J55" s="239">
        <v>40602</v>
      </c>
      <c r="K55" s="240">
        <v>6.2106791544537217</v>
      </c>
      <c r="L55" s="16">
        <v>49.680993884475079</v>
      </c>
      <c r="M55" s="16">
        <v>3.7428081131388971</v>
      </c>
      <c r="N55" s="236"/>
      <c r="O55" s="236"/>
      <c r="P55" s="236"/>
      <c r="Q55" s="236"/>
      <c r="R55" s="236"/>
      <c r="S55" s="236"/>
      <c r="T55" s="236"/>
      <c r="U55" s="236"/>
      <c r="V55" s="236"/>
      <c r="W55" s="236"/>
      <c r="X55" s="236"/>
    </row>
    <row r="56" spans="2:24" s="235" customFormat="1" ht="12.75" customHeight="1" x14ac:dyDescent="0.2">
      <c r="I56" s="236"/>
      <c r="J56" s="239">
        <v>40633</v>
      </c>
      <c r="K56" s="240">
        <v>6.1972699783662701</v>
      </c>
      <c r="L56" s="16">
        <v>50.305289941652667</v>
      </c>
      <c r="M56" s="16">
        <v>3.7874144960916296</v>
      </c>
      <c r="N56" s="236"/>
      <c r="O56" s="236"/>
      <c r="P56" s="236"/>
      <c r="Q56" s="236"/>
      <c r="R56" s="236"/>
      <c r="S56" s="236"/>
      <c r="T56" s="236"/>
      <c r="U56" s="236"/>
      <c r="V56" s="236"/>
      <c r="W56" s="236"/>
      <c r="X56" s="236"/>
    </row>
    <row r="57" spans="2:24" s="235" customFormat="1" ht="12.75" customHeight="1" x14ac:dyDescent="0.2">
      <c r="I57" s="236"/>
      <c r="J57" s="239">
        <v>40663</v>
      </c>
      <c r="K57" s="240">
        <v>6.1075918316101063</v>
      </c>
      <c r="L57" s="16">
        <v>50.672045948867471</v>
      </c>
      <c r="M57" s="16">
        <v>3.786718673173965</v>
      </c>
      <c r="N57" s="236"/>
      <c r="O57" s="236"/>
      <c r="P57" s="236"/>
      <c r="Q57" s="236"/>
      <c r="R57" s="236"/>
      <c r="S57" s="236"/>
      <c r="T57" s="236"/>
      <c r="U57" s="236"/>
      <c r="V57" s="236"/>
      <c r="W57" s="236"/>
      <c r="X57" s="236"/>
    </row>
    <row r="58" spans="2:24" s="235" customFormat="1" ht="12.75" customHeight="1" x14ac:dyDescent="0.2">
      <c r="B58" s="241"/>
      <c r="I58" s="236"/>
      <c r="J58" s="239">
        <v>40694</v>
      </c>
      <c r="K58" s="240">
        <v>6.1031671797897546</v>
      </c>
      <c r="L58" s="16">
        <v>51.068766353539694</v>
      </c>
      <c r="M58" s="16">
        <v>3.7754721587121427</v>
      </c>
      <c r="N58" s="236"/>
      <c r="O58" s="236"/>
      <c r="P58" s="236"/>
      <c r="Q58" s="236"/>
      <c r="R58" s="236"/>
      <c r="S58" s="236"/>
      <c r="T58" s="236"/>
      <c r="U58" s="236"/>
      <c r="V58" s="236"/>
      <c r="W58" s="236"/>
      <c r="X58" s="236"/>
    </row>
    <row r="59" spans="2:24" s="235" customFormat="1" ht="12.75" customHeight="1" x14ac:dyDescent="0.2">
      <c r="B59" s="274" t="s">
        <v>127</v>
      </c>
      <c r="I59" s="236"/>
      <c r="J59" s="239">
        <v>40724</v>
      </c>
      <c r="K59" s="240">
        <v>6.1210236720995574</v>
      </c>
      <c r="L59" s="16">
        <v>51.456959466703125</v>
      </c>
      <c r="M59" s="16">
        <v>3.8048307313620437</v>
      </c>
      <c r="N59" s="236"/>
      <c r="O59" s="236"/>
      <c r="P59" s="236"/>
      <c r="Q59" s="236"/>
      <c r="R59" s="236"/>
      <c r="S59" s="236"/>
      <c r="T59" s="236"/>
      <c r="U59" s="236"/>
      <c r="V59" s="236"/>
      <c r="W59" s="236"/>
      <c r="X59" s="236"/>
    </row>
    <row r="60" spans="2:24" s="235" customFormat="1" ht="12.75" customHeight="1" x14ac:dyDescent="0.2">
      <c r="B60" s="241"/>
      <c r="I60" s="236"/>
      <c r="J60" s="239">
        <v>40755</v>
      </c>
      <c r="K60" s="240">
        <v>6.0659263572592632</v>
      </c>
      <c r="L60" s="16">
        <v>51.654023066575093</v>
      </c>
      <c r="M60" s="16">
        <v>3.7923867024642557</v>
      </c>
      <c r="N60" s="236"/>
      <c r="O60" s="236"/>
      <c r="P60" s="236"/>
      <c r="Q60" s="236"/>
      <c r="R60" s="236"/>
      <c r="S60" s="236"/>
      <c r="T60" s="236"/>
      <c r="U60" s="236"/>
      <c r="V60" s="236"/>
      <c r="W60" s="236"/>
      <c r="X60" s="236"/>
    </row>
    <row r="61" spans="2:24" s="235" customFormat="1" ht="12.75" customHeight="1" x14ac:dyDescent="0.2">
      <c r="B61" s="241"/>
      <c r="I61" s="236"/>
      <c r="J61" s="239">
        <v>40786</v>
      </c>
      <c r="K61" s="240">
        <v>6.0996134638787138</v>
      </c>
      <c r="L61" s="16">
        <v>51.423689099811952</v>
      </c>
      <c r="M61" s="16">
        <v>3.7845282836156819</v>
      </c>
      <c r="N61" s="236"/>
      <c r="O61" s="236"/>
      <c r="P61" s="236"/>
      <c r="Q61" s="236"/>
      <c r="R61" s="236"/>
      <c r="S61" s="236"/>
      <c r="T61" s="236"/>
      <c r="U61" s="236"/>
      <c r="V61" s="236"/>
      <c r="W61" s="236"/>
      <c r="X61" s="236"/>
    </row>
    <row r="62" spans="2:24" s="235" customFormat="1" ht="12.75" customHeight="1" x14ac:dyDescent="0.2">
      <c r="B62" s="241"/>
      <c r="I62" s="236"/>
      <c r="J62" s="239">
        <v>40816</v>
      </c>
      <c r="K62" s="240">
        <v>6.0714734356966389</v>
      </c>
      <c r="L62" s="16">
        <v>51.242328770606406</v>
      </c>
      <c r="M62" s="16">
        <v>3.7522326487152058</v>
      </c>
      <c r="N62" s="236"/>
      <c r="O62" s="236"/>
      <c r="P62" s="236"/>
      <c r="Q62" s="236"/>
      <c r="R62" s="236"/>
      <c r="S62" s="236"/>
      <c r="T62" s="236"/>
      <c r="U62" s="236"/>
      <c r="V62" s="236"/>
      <c r="W62" s="236"/>
      <c r="X62" s="236"/>
    </row>
    <row r="63" spans="2:24" s="235" customFormat="1" ht="12.75" customHeight="1" x14ac:dyDescent="0.2">
      <c r="B63" s="241"/>
      <c r="I63" s="236"/>
      <c r="J63" s="239">
        <v>40847</v>
      </c>
      <c r="K63" s="240">
        <v>5.8776921263208051</v>
      </c>
      <c r="L63" s="16">
        <v>51.831295728623758</v>
      </c>
      <c r="M63" s="16">
        <v>3.6704234303126455</v>
      </c>
      <c r="N63" s="236"/>
      <c r="O63" s="236"/>
      <c r="P63" s="236"/>
      <c r="Q63" s="236"/>
      <c r="R63" s="236"/>
      <c r="S63" s="236"/>
      <c r="T63" s="236"/>
      <c r="U63" s="236"/>
      <c r="V63" s="236"/>
      <c r="W63" s="236"/>
      <c r="X63" s="236"/>
    </row>
    <row r="64" spans="2:24" s="235" customFormat="1" ht="12.75" customHeight="1" x14ac:dyDescent="0.2">
      <c r="B64" s="241"/>
      <c r="I64" s="236"/>
      <c r="J64" s="239">
        <v>40877</v>
      </c>
      <c r="K64" s="240">
        <v>5.7903857769200631</v>
      </c>
      <c r="L64" s="16">
        <v>51.96552078631926</v>
      </c>
      <c r="M64" s="16">
        <v>3.6228293767611657</v>
      </c>
      <c r="N64" s="236"/>
      <c r="O64" s="236"/>
      <c r="P64" s="236"/>
      <c r="Q64" s="236"/>
      <c r="R64" s="236"/>
      <c r="S64" s="236"/>
      <c r="T64" s="236"/>
      <c r="U64" s="236"/>
      <c r="V64" s="236"/>
      <c r="W64" s="236"/>
      <c r="X64" s="236"/>
    </row>
    <row r="65" spans="9:24" s="235" customFormat="1" ht="12.75" customHeight="1" x14ac:dyDescent="0.2">
      <c r="I65" s="236"/>
      <c r="J65" s="239">
        <v>40908</v>
      </c>
      <c r="K65" s="240">
        <v>5.674087034714173</v>
      </c>
      <c r="L65" s="16">
        <v>51.363512615914345</v>
      </c>
      <c r="M65" s="16">
        <v>3.5053122440086799</v>
      </c>
      <c r="N65" s="236"/>
      <c r="O65" s="236"/>
      <c r="P65" s="236"/>
      <c r="Q65" s="236"/>
      <c r="R65" s="236"/>
      <c r="S65" s="236"/>
      <c r="T65" s="236"/>
      <c r="U65" s="236"/>
      <c r="V65" s="236"/>
      <c r="W65" s="236"/>
      <c r="X65" s="236"/>
    </row>
    <row r="66" spans="9:24" s="235" customFormat="1" ht="12.75" customHeight="1" x14ac:dyDescent="0.2">
      <c r="I66" s="236"/>
      <c r="J66" s="239">
        <v>40939</v>
      </c>
      <c r="K66" s="240">
        <v>5.6721732371387663</v>
      </c>
      <c r="L66" s="16">
        <v>51.765845513404528</v>
      </c>
      <c r="M66" s="16">
        <v>3.5364545475535309</v>
      </c>
      <c r="N66" s="240"/>
      <c r="O66" s="236"/>
      <c r="P66" s="236"/>
      <c r="Q66" s="236"/>
      <c r="R66" s="236"/>
      <c r="S66" s="236"/>
      <c r="T66" s="236"/>
      <c r="U66" s="236"/>
      <c r="V66" s="236"/>
      <c r="W66" s="236"/>
      <c r="X66" s="236"/>
    </row>
    <row r="67" spans="9:24" s="235" customFormat="1" ht="12.75" customHeight="1" x14ac:dyDescent="0.2">
      <c r="I67" s="236"/>
      <c r="J67" s="239">
        <v>40968</v>
      </c>
      <c r="K67" s="240">
        <v>5.6844742675587412</v>
      </c>
      <c r="L67" s="16">
        <v>51.710505981765046</v>
      </c>
      <c r="M67" s="16">
        <v>3.5260409424270174</v>
      </c>
      <c r="N67" s="240"/>
      <c r="O67" s="236"/>
      <c r="P67" s="236"/>
      <c r="Q67" s="236"/>
      <c r="R67" s="236"/>
      <c r="S67" s="236"/>
      <c r="T67" s="236"/>
      <c r="U67" s="236"/>
      <c r="V67" s="236"/>
      <c r="W67" s="236"/>
      <c r="X67" s="236"/>
    </row>
    <row r="68" spans="9:24" s="235" customFormat="1" ht="12.75" customHeight="1" x14ac:dyDescent="0.2">
      <c r="I68" s="236"/>
      <c r="J68" s="239">
        <v>40999</v>
      </c>
      <c r="K68" s="240">
        <v>5.6727458590486748</v>
      </c>
      <c r="L68" s="16">
        <v>51.757123906301395</v>
      </c>
      <c r="M68" s="16">
        <v>3.5433181346872913</v>
      </c>
      <c r="N68" s="240"/>
      <c r="O68" s="236"/>
      <c r="P68" s="236"/>
      <c r="Q68" s="236"/>
      <c r="R68" s="236"/>
      <c r="S68" s="236"/>
      <c r="T68" s="236"/>
      <c r="U68" s="236"/>
      <c r="V68" s="236"/>
      <c r="W68" s="236"/>
      <c r="X68" s="236"/>
    </row>
    <row r="69" spans="9:24" s="235" customFormat="1" ht="12.75" customHeight="1" x14ac:dyDescent="0.2">
      <c r="I69" s="236"/>
      <c r="J69" s="239">
        <v>41029</v>
      </c>
      <c r="K69" s="240">
        <v>5.6517875099901778</v>
      </c>
      <c r="L69" s="16">
        <v>52.342561664208141</v>
      </c>
      <c r="M69" s="16">
        <v>3.548964010374219</v>
      </c>
      <c r="N69" s="240"/>
      <c r="O69" s="236"/>
      <c r="P69" s="236"/>
      <c r="Q69" s="236"/>
      <c r="R69" s="236"/>
      <c r="S69" s="236"/>
      <c r="T69" s="236"/>
      <c r="U69" s="236"/>
      <c r="V69" s="236"/>
      <c r="W69" s="236"/>
      <c r="X69" s="236"/>
    </row>
    <row r="70" spans="9:24" s="235" customFormat="1" ht="12.75" customHeight="1" x14ac:dyDescent="0.2">
      <c r="I70" s="236" t="s">
        <v>61</v>
      </c>
      <c r="J70" s="239">
        <v>41060</v>
      </c>
      <c r="K70" s="240">
        <v>5.6618770567438963</v>
      </c>
      <c r="L70" s="16">
        <v>51.981707290325396</v>
      </c>
      <c r="M70" s="16">
        <v>3.5312799576280538</v>
      </c>
      <c r="N70" s="240"/>
      <c r="O70" s="236"/>
      <c r="P70" s="236"/>
      <c r="Q70" s="236"/>
      <c r="R70" s="236"/>
      <c r="S70" s="236"/>
      <c r="T70" s="236"/>
      <c r="U70" s="236"/>
      <c r="V70" s="236"/>
      <c r="W70" s="236"/>
      <c r="X70" s="236"/>
    </row>
    <row r="71" spans="9:24" s="235" customFormat="1" ht="12.75" customHeight="1" x14ac:dyDescent="0.2">
      <c r="I71" s="236"/>
      <c r="J71" s="239">
        <v>41090</v>
      </c>
      <c r="K71" s="240">
        <v>5.6172374015150757</v>
      </c>
      <c r="L71" s="16">
        <v>52.008840531165703</v>
      </c>
      <c r="M71" s="16">
        <v>3.4894917036226545</v>
      </c>
      <c r="N71" s="240"/>
      <c r="O71" s="236"/>
      <c r="P71" s="236"/>
      <c r="Q71" s="236"/>
      <c r="R71" s="236"/>
      <c r="S71" s="236"/>
      <c r="T71" s="236"/>
      <c r="U71" s="236"/>
      <c r="V71" s="236"/>
      <c r="W71" s="236"/>
      <c r="X71" s="236"/>
    </row>
    <row r="72" spans="9:24" s="235" customFormat="1" ht="12.75" customHeight="1" x14ac:dyDescent="0.2">
      <c r="I72" s="236"/>
      <c r="J72" s="239">
        <v>41121</v>
      </c>
      <c r="K72" s="240">
        <v>5.6202960626118976</v>
      </c>
      <c r="L72" s="16">
        <v>52.228518202612904</v>
      </c>
      <c r="M72" s="16">
        <v>3.488603380934773</v>
      </c>
      <c r="N72" s="240"/>
      <c r="O72" s="236"/>
      <c r="P72" s="236"/>
      <c r="Q72" s="236"/>
      <c r="R72" s="236"/>
      <c r="S72" s="236"/>
      <c r="T72" s="236"/>
      <c r="U72" s="236"/>
      <c r="V72" s="236"/>
      <c r="W72" s="236"/>
      <c r="X72" s="236"/>
    </row>
    <row r="73" spans="9:24" s="235" customFormat="1" ht="12.75" customHeight="1" x14ac:dyDescent="0.2">
      <c r="I73" s="236"/>
      <c r="J73" s="239">
        <v>41152</v>
      </c>
      <c r="K73" s="240">
        <v>5.5294599094530268</v>
      </c>
      <c r="L73" s="16">
        <v>52.943314309312036</v>
      </c>
      <c r="M73" s="16">
        <v>3.4688328166405635</v>
      </c>
      <c r="N73" s="240"/>
      <c r="O73" s="236"/>
      <c r="P73" s="236"/>
      <c r="Q73" s="236"/>
      <c r="R73" s="236"/>
      <c r="S73" s="236"/>
      <c r="T73" s="236"/>
      <c r="U73" s="236"/>
      <c r="V73" s="236"/>
      <c r="W73" s="236"/>
      <c r="X73" s="236"/>
    </row>
    <row r="74" spans="9:24" s="235" customFormat="1" ht="12.75" customHeight="1" x14ac:dyDescent="0.2">
      <c r="I74" s="236"/>
      <c r="J74" s="239">
        <v>41182</v>
      </c>
      <c r="K74" s="240">
        <v>5.4952607857503253</v>
      </c>
      <c r="L74" s="16">
        <v>53.165308482058414</v>
      </c>
      <c r="M74" s="16">
        <v>3.4463903805054512</v>
      </c>
      <c r="N74" s="240"/>
      <c r="O74" s="236"/>
      <c r="P74" s="236"/>
      <c r="Q74" s="236"/>
      <c r="R74" s="236"/>
      <c r="S74" s="236"/>
      <c r="T74" s="236"/>
      <c r="U74" s="236"/>
      <c r="V74" s="236"/>
      <c r="W74" s="236"/>
      <c r="X74" s="236"/>
    </row>
    <row r="75" spans="9:24" s="235" customFormat="1" ht="12.75" customHeight="1" x14ac:dyDescent="0.2">
      <c r="I75" s="236"/>
      <c r="J75" s="239">
        <v>41213</v>
      </c>
      <c r="K75" s="240">
        <v>5.5403629337732925</v>
      </c>
      <c r="L75" s="16">
        <v>53.075450596382645</v>
      </c>
      <c r="M75" s="16">
        <v>3.4686376414620552</v>
      </c>
      <c r="N75" s="240"/>
      <c r="O75" s="236"/>
      <c r="P75" s="236"/>
      <c r="Q75" s="236"/>
      <c r="R75" s="236"/>
      <c r="S75" s="236"/>
      <c r="T75" s="236"/>
      <c r="U75" s="236"/>
      <c r="V75" s="236"/>
      <c r="W75" s="236"/>
      <c r="X75" s="236"/>
    </row>
    <row r="76" spans="9:24" s="235" customFormat="1" ht="12.75" customHeight="1" x14ac:dyDescent="0.2">
      <c r="I76" s="236"/>
      <c r="J76" s="239">
        <v>41243</v>
      </c>
      <c r="K76" s="240">
        <v>5.5169819800420949</v>
      </c>
      <c r="L76" s="16">
        <v>52.874588079425585</v>
      </c>
      <c r="M76" s="16">
        <v>3.4532791829661131</v>
      </c>
      <c r="N76" s="240"/>
      <c r="O76" s="236"/>
      <c r="P76" s="236"/>
      <c r="Q76" s="236"/>
      <c r="R76" s="236"/>
      <c r="S76" s="236"/>
      <c r="T76" s="236"/>
      <c r="U76" s="236"/>
      <c r="V76" s="236"/>
      <c r="W76" s="236"/>
      <c r="X76" s="236"/>
    </row>
    <row r="77" spans="9:24" s="235" customFormat="1" ht="12.75" customHeight="1" x14ac:dyDescent="0.2">
      <c r="I77" s="236"/>
      <c r="J77" s="239">
        <v>41274</v>
      </c>
      <c r="K77" s="240">
        <v>5.4546653525435413</v>
      </c>
      <c r="L77" s="16">
        <v>53.649206026559739</v>
      </c>
      <c r="M77" s="16">
        <v>3.451699882846035</v>
      </c>
      <c r="N77" s="240"/>
      <c r="O77" s="236"/>
      <c r="P77" s="236"/>
      <c r="Q77" s="236"/>
      <c r="R77" s="236"/>
      <c r="S77" s="236"/>
      <c r="T77" s="236"/>
      <c r="U77" s="236"/>
      <c r="V77" s="236"/>
      <c r="W77" s="236"/>
      <c r="X77" s="236"/>
    </row>
    <row r="78" spans="9:24" s="235" customFormat="1" ht="12.75" customHeight="1" x14ac:dyDescent="0.2">
      <c r="I78" s="236"/>
      <c r="J78" s="239">
        <v>41305</v>
      </c>
      <c r="K78" s="240">
        <v>5.4222759662301936</v>
      </c>
      <c r="L78" s="16">
        <v>53.331949696271394</v>
      </c>
      <c r="M78" s="16">
        <v>3.4342871317046852</v>
      </c>
      <c r="N78" s="240"/>
      <c r="O78" s="236"/>
      <c r="P78" s="236"/>
      <c r="Q78" s="236"/>
      <c r="R78" s="236"/>
      <c r="S78" s="236"/>
      <c r="T78" s="236"/>
      <c r="U78" s="236"/>
      <c r="V78" s="236"/>
      <c r="W78" s="236"/>
      <c r="X78" s="236"/>
    </row>
    <row r="79" spans="9:24" s="235" customFormat="1" ht="12.75" customHeight="1" x14ac:dyDescent="0.2">
      <c r="I79" s="236"/>
      <c r="J79" s="239">
        <v>41333</v>
      </c>
      <c r="K79" s="240">
        <v>5.4474923698183684</v>
      </c>
      <c r="L79" s="16">
        <v>53.231953672703959</v>
      </c>
      <c r="M79" s="16">
        <v>3.4462254831497723</v>
      </c>
      <c r="N79" s="240"/>
      <c r="O79" s="236"/>
      <c r="P79" s="236"/>
      <c r="Q79" s="236"/>
      <c r="R79" s="236"/>
      <c r="S79" s="236"/>
      <c r="T79" s="236"/>
      <c r="U79" s="236"/>
      <c r="V79" s="236"/>
      <c r="W79" s="236"/>
      <c r="X79" s="236"/>
    </row>
    <row r="80" spans="9:24" s="235" customFormat="1" ht="12.75" customHeight="1" x14ac:dyDescent="0.2">
      <c r="I80" s="236"/>
      <c r="J80" s="239">
        <v>41364</v>
      </c>
      <c r="K80" s="240">
        <v>5.4654191636712959</v>
      </c>
      <c r="L80" s="16">
        <v>53.618459382076914</v>
      </c>
      <c r="M80" s="16">
        <v>3.4712380621122865</v>
      </c>
      <c r="N80" s="240"/>
      <c r="O80" s="236"/>
      <c r="P80" s="236"/>
      <c r="Q80" s="236"/>
      <c r="R80" s="236"/>
      <c r="S80" s="236"/>
      <c r="T80" s="236"/>
      <c r="U80" s="236"/>
      <c r="V80" s="236"/>
      <c r="W80" s="236"/>
      <c r="X80" s="236"/>
    </row>
    <row r="81" spans="3:24" s="235" customFormat="1" ht="12.75" customHeight="1" x14ac:dyDescent="0.2">
      <c r="I81" s="236"/>
      <c r="J81" s="239">
        <v>41394</v>
      </c>
      <c r="K81" s="240">
        <v>5.4652711613655356</v>
      </c>
      <c r="L81" s="16">
        <v>54.002474450206314</v>
      </c>
      <c r="M81" s="16">
        <v>3.4977217398521825</v>
      </c>
      <c r="N81" s="240"/>
      <c r="O81" s="236"/>
      <c r="P81" s="236"/>
      <c r="Q81" s="236"/>
      <c r="R81" s="236"/>
      <c r="S81" s="236"/>
      <c r="T81" s="236"/>
      <c r="U81" s="236"/>
      <c r="V81" s="236"/>
      <c r="W81" s="236"/>
      <c r="X81" s="236"/>
    </row>
    <row r="82" spans="3:24" s="235" customFormat="1" ht="12.75" customHeight="1" x14ac:dyDescent="0.2">
      <c r="I82" s="236"/>
      <c r="J82" s="239">
        <v>41425</v>
      </c>
      <c r="K82" s="240">
        <v>5.47421628876093</v>
      </c>
      <c r="L82" s="16">
        <v>54.009700487884814</v>
      </c>
      <c r="M82" s="16">
        <v>3.500333780278436</v>
      </c>
      <c r="N82" s="240"/>
      <c r="O82" s="236"/>
      <c r="P82" s="236"/>
      <c r="Q82" s="236"/>
      <c r="R82" s="236"/>
      <c r="S82" s="236"/>
      <c r="T82" s="236"/>
      <c r="U82" s="236"/>
      <c r="V82" s="236"/>
      <c r="W82" s="236"/>
      <c r="X82" s="236"/>
    </row>
    <row r="83" spans="3:24" s="235" customFormat="1" ht="12.75" customHeight="1" x14ac:dyDescent="0.2">
      <c r="I83" s="236"/>
      <c r="J83" s="239">
        <v>41455</v>
      </c>
      <c r="K83" s="240">
        <v>5.4322789472339252</v>
      </c>
      <c r="L83" s="16">
        <v>53.84000740513055</v>
      </c>
      <c r="M83" s="16">
        <v>3.4793269779060325</v>
      </c>
      <c r="N83" s="240"/>
      <c r="O83" s="236"/>
      <c r="P83" s="236"/>
      <c r="Q83" s="236"/>
      <c r="R83" s="236"/>
      <c r="S83" s="236"/>
      <c r="T83" s="236"/>
      <c r="U83" s="236"/>
      <c r="V83" s="236"/>
      <c r="W83" s="236"/>
      <c r="X83" s="236"/>
    </row>
    <row r="84" spans="3:24" s="235" customFormat="1" ht="12.75" customHeight="1" x14ac:dyDescent="0.2">
      <c r="I84" s="236"/>
      <c r="J84" s="239">
        <v>41486</v>
      </c>
      <c r="K84" s="240">
        <v>5.4306049413099231</v>
      </c>
      <c r="L84" s="16">
        <v>54.084176477155331</v>
      </c>
      <c r="M84" s="16">
        <v>3.4974315713405963</v>
      </c>
      <c r="N84" s="240"/>
      <c r="O84" s="236"/>
      <c r="P84" s="236"/>
      <c r="Q84" s="236"/>
      <c r="R84" s="236"/>
      <c r="S84" s="236"/>
      <c r="T84" s="236"/>
      <c r="U84" s="236"/>
      <c r="V84" s="236"/>
      <c r="W84" s="236"/>
      <c r="X84" s="236"/>
    </row>
    <row r="85" spans="3:24" s="235" customFormat="1" ht="12.75" customHeight="1" x14ac:dyDescent="0.2">
      <c r="I85" s="236"/>
      <c r="J85" s="239">
        <v>41517</v>
      </c>
      <c r="K85" s="240">
        <v>5.3858669193717397</v>
      </c>
      <c r="L85" s="16">
        <v>54.401097668968077</v>
      </c>
      <c r="M85" s="16">
        <v>3.4896014242265974</v>
      </c>
      <c r="N85" s="240"/>
      <c r="O85" s="236"/>
      <c r="P85" s="236"/>
      <c r="Q85" s="236"/>
      <c r="R85" s="236"/>
      <c r="S85" s="236"/>
      <c r="T85" s="236"/>
      <c r="U85" s="236"/>
      <c r="V85" s="236"/>
      <c r="W85" s="236"/>
      <c r="X85" s="236"/>
    </row>
    <row r="86" spans="3:24" s="235" customFormat="1" ht="12.75" customHeight="1" x14ac:dyDescent="0.2">
      <c r="I86" s="236"/>
      <c r="J86" s="239">
        <v>41547</v>
      </c>
      <c r="K86" s="240">
        <v>5.3371907269582453</v>
      </c>
      <c r="L86" s="16">
        <v>54.364508699723622</v>
      </c>
      <c r="M86" s="16">
        <v>3.4742543236040166</v>
      </c>
      <c r="N86" s="240"/>
      <c r="O86" s="236"/>
      <c r="P86" s="236"/>
      <c r="Q86" s="236"/>
      <c r="R86" s="236"/>
      <c r="S86" s="236"/>
      <c r="T86" s="236"/>
      <c r="U86" s="236"/>
      <c r="V86" s="236"/>
      <c r="W86" s="236"/>
      <c r="X86" s="236"/>
    </row>
    <row r="87" spans="3:24" s="235" customFormat="1" ht="12.75" customHeight="1" x14ac:dyDescent="0.2">
      <c r="I87" s="236"/>
      <c r="J87" s="239">
        <v>41578</v>
      </c>
      <c r="K87" s="240">
        <v>5.3315928736826361</v>
      </c>
      <c r="L87" s="16">
        <v>54.832916418418741</v>
      </c>
      <c r="M87" s="16">
        <v>3.4969054471997776</v>
      </c>
      <c r="N87" s="240"/>
      <c r="O87" s="236"/>
      <c r="P87" s="236"/>
      <c r="Q87" s="236"/>
      <c r="R87" s="236"/>
      <c r="S87" s="236"/>
      <c r="T87" s="236"/>
      <c r="U87" s="236"/>
      <c r="V87" s="236"/>
      <c r="W87" s="236"/>
      <c r="X87" s="236"/>
    </row>
    <row r="88" spans="3:24" s="235" customFormat="1" ht="12.75" customHeight="1" x14ac:dyDescent="0.2">
      <c r="I88" s="236"/>
      <c r="J88" s="239">
        <v>41608</v>
      </c>
      <c r="K88" s="240">
        <v>5.2291666456103689</v>
      </c>
      <c r="L88" s="16">
        <v>55.305694310371031</v>
      </c>
      <c r="M88" s="16">
        <v>3.4573232535983935</v>
      </c>
      <c r="N88" s="240"/>
      <c r="O88" s="236"/>
      <c r="P88" s="236"/>
      <c r="Q88" s="236"/>
      <c r="R88" s="236"/>
      <c r="S88" s="236"/>
      <c r="T88" s="236"/>
      <c r="U88" s="236"/>
      <c r="V88" s="236"/>
      <c r="W88" s="236"/>
      <c r="X88" s="236"/>
    </row>
    <row r="89" spans="3:24" s="235" customFormat="1" ht="12.75" customHeight="1" x14ac:dyDescent="0.2">
      <c r="C89" s="242"/>
      <c r="D89" s="242"/>
      <c r="I89" s="236"/>
      <c r="J89" s="239">
        <v>41639</v>
      </c>
      <c r="K89" s="240">
        <v>5.211556661979821</v>
      </c>
      <c r="L89" s="16">
        <v>55.092391183241972</v>
      </c>
      <c r="M89" s="16">
        <v>3.4262273150458968</v>
      </c>
      <c r="N89" s="240"/>
      <c r="O89" s="236"/>
      <c r="P89" s="236"/>
      <c r="Q89" s="236"/>
      <c r="R89" s="236"/>
      <c r="S89" s="236"/>
      <c r="T89" s="236"/>
      <c r="U89" s="236"/>
      <c r="V89" s="236"/>
      <c r="W89" s="236"/>
      <c r="X89" s="236"/>
    </row>
    <row r="90" spans="3:24" s="235" customFormat="1" ht="12.75" customHeight="1" x14ac:dyDescent="0.2">
      <c r="I90" s="236"/>
      <c r="J90" s="239">
        <v>41670</v>
      </c>
      <c r="K90" s="240">
        <v>5.1741924019718013</v>
      </c>
      <c r="L90" s="16">
        <v>55.73220269030643</v>
      </c>
      <c r="M90" s="16">
        <v>3.4246279961847663</v>
      </c>
      <c r="N90" s="240"/>
      <c r="O90" s="236"/>
      <c r="P90" s="236"/>
      <c r="Q90" s="236"/>
      <c r="R90" s="236"/>
      <c r="S90" s="236"/>
      <c r="T90" s="236"/>
      <c r="U90" s="236"/>
      <c r="V90" s="236"/>
      <c r="W90" s="236"/>
      <c r="X90" s="236"/>
    </row>
    <row r="91" spans="3:24" s="235" customFormat="1" ht="12.75" customHeight="1" x14ac:dyDescent="0.2">
      <c r="I91" s="236"/>
      <c r="J91" s="239">
        <v>41698</v>
      </c>
      <c r="K91" s="240">
        <v>5.1909011165881651</v>
      </c>
      <c r="L91" s="16">
        <v>55.691237121923962</v>
      </c>
      <c r="M91" s="16">
        <v>3.4357103330521048</v>
      </c>
      <c r="N91" s="240"/>
      <c r="O91" s="236"/>
      <c r="P91" s="236"/>
      <c r="Q91" s="236"/>
      <c r="R91" s="236"/>
      <c r="S91" s="236"/>
      <c r="T91" s="236"/>
      <c r="U91" s="236"/>
      <c r="V91" s="236"/>
      <c r="W91" s="236"/>
      <c r="X91" s="236"/>
    </row>
    <row r="92" spans="3:24" s="235" customFormat="1" ht="12.75" customHeight="1" x14ac:dyDescent="0.2">
      <c r="I92" s="236"/>
      <c r="J92" s="239">
        <v>41729</v>
      </c>
      <c r="K92" s="240">
        <v>5.2026363860294245</v>
      </c>
      <c r="L92" s="16">
        <v>55.489057140097742</v>
      </c>
      <c r="M92" s="16">
        <v>3.442845369051188</v>
      </c>
      <c r="N92" s="240"/>
      <c r="O92" s="236"/>
      <c r="P92" s="236"/>
      <c r="Q92" s="236"/>
      <c r="R92" s="236"/>
      <c r="S92" s="236"/>
      <c r="T92" s="236"/>
      <c r="U92" s="236"/>
      <c r="V92" s="236"/>
      <c r="W92" s="236"/>
      <c r="X92" s="236"/>
    </row>
    <row r="93" spans="3:24" s="235" customFormat="1" ht="12.75" customHeight="1" x14ac:dyDescent="0.2">
      <c r="I93" s="236"/>
      <c r="J93" s="239">
        <v>41759</v>
      </c>
      <c r="K93" s="240">
        <v>5.1693747649770456</v>
      </c>
      <c r="L93" s="16">
        <v>54.847281318151921</v>
      </c>
      <c r="M93" s="16">
        <v>3.4149795284876947</v>
      </c>
      <c r="N93" s="240"/>
      <c r="O93" s="236"/>
      <c r="P93" s="236"/>
      <c r="Q93" s="236"/>
      <c r="R93" s="236"/>
      <c r="S93" s="236"/>
      <c r="T93" s="236"/>
      <c r="U93" s="236"/>
      <c r="V93" s="236"/>
      <c r="W93" s="236"/>
      <c r="X93" s="236"/>
    </row>
    <row r="94" spans="3:24" s="235" customFormat="1" ht="12.75" customHeight="1" x14ac:dyDescent="0.2">
      <c r="I94" s="236"/>
      <c r="J94" s="239">
        <v>41790</v>
      </c>
      <c r="K94" s="240">
        <v>5.1557669405377373</v>
      </c>
      <c r="L94" s="16">
        <v>54.653762447596819</v>
      </c>
      <c r="M94" s="16">
        <v>3.4019420297709324</v>
      </c>
      <c r="N94" s="240"/>
      <c r="O94" s="236"/>
      <c r="P94" s="236"/>
      <c r="Q94" s="236"/>
      <c r="R94" s="236"/>
      <c r="S94" s="236"/>
      <c r="T94" s="236"/>
      <c r="U94" s="236"/>
      <c r="V94" s="236"/>
      <c r="W94" s="236"/>
      <c r="X94" s="236"/>
    </row>
    <row r="95" spans="3:24" s="235" customFormat="1" ht="12.75" customHeight="1" x14ac:dyDescent="0.2">
      <c r="I95" s="236"/>
      <c r="J95" s="239">
        <v>41820</v>
      </c>
      <c r="K95" s="240">
        <v>5.0207988000462951</v>
      </c>
      <c r="L95" s="16">
        <v>55.106332502472519</v>
      </c>
      <c r="M95" s="16">
        <v>3.3690166669696535</v>
      </c>
      <c r="N95" s="240"/>
      <c r="O95" s="236"/>
      <c r="P95" s="236"/>
      <c r="Q95" s="236"/>
      <c r="R95" s="236"/>
      <c r="S95" s="236"/>
      <c r="T95" s="236"/>
      <c r="U95" s="236"/>
      <c r="V95" s="236"/>
      <c r="W95" s="236"/>
      <c r="X95" s="236"/>
    </row>
    <row r="96" spans="3:24" s="235" customFormat="1" ht="12.75" customHeight="1" x14ac:dyDescent="0.2">
      <c r="I96" s="236"/>
      <c r="J96" s="239">
        <v>41851</v>
      </c>
      <c r="K96" s="240">
        <v>5.0614068121585731</v>
      </c>
      <c r="L96" s="16">
        <v>55.232877234525503</v>
      </c>
      <c r="M96" s="16">
        <v>3.3761396947520921</v>
      </c>
      <c r="N96" s="240"/>
      <c r="O96" s="236"/>
      <c r="P96" s="236"/>
      <c r="Q96" s="236"/>
      <c r="R96" s="236"/>
      <c r="S96" s="236"/>
      <c r="T96" s="236"/>
      <c r="U96" s="236"/>
      <c r="V96" s="236"/>
      <c r="W96" s="236"/>
      <c r="X96" s="236"/>
    </row>
    <row r="97" spans="9:24" s="235" customFormat="1" ht="12.75" customHeight="1" x14ac:dyDescent="0.2">
      <c r="I97" s="236"/>
      <c r="J97" s="239">
        <v>41882</v>
      </c>
      <c r="K97" s="240">
        <v>4.9441135130510956</v>
      </c>
      <c r="L97" s="16">
        <v>56.329718151827443</v>
      </c>
      <c r="M97" s="16">
        <v>3.3798975428643812</v>
      </c>
      <c r="N97" s="240"/>
      <c r="O97" s="236"/>
      <c r="P97" s="236"/>
      <c r="Q97" s="236"/>
      <c r="R97" s="236"/>
      <c r="S97" s="236"/>
      <c r="T97" s="236"/>
      <c r="U97" s="236"/>
      <c r="V97" s="236"/>
      <c r="W97" s="236"/>
      <c r="X97" s="236"/>
    </row>
    <row r="98" spans="9:24" s="235" customFormat="1" ht="12.75" customHeight="1" x14ac:dyDescent="0.2">
      <c r="I98" s="236"/>
      <c r="J98" s="239">
        <v>41912</v>
      </c>
      <c r="K98" s="240">
        <v>4.9530866074087987</v>
      </c>
      <c r="L98" s="16">
        <v>56.049912791662983</v>
      </c>
      <c r="M98" s="16">
        <v>3.3735119470993431</v>
      </c>
      <c r="N98" s="240"/>
      <c r="O98" s="236"/>
      <c r="P98" s="236"/>
      <c r="Q98" s="236"/>
      <c r="R98" s="236"/>
      <c r="S98" s="236"/>
      <c r="T98" s="236"/>
      <c r="U98" s="236"/>
      <c r="V98" s="236"/>
      <c r="W98" s="236"/>
      <c r="X98" s="236"/>
    </row>
    <row r="99" spans="9:24" s="235" customFormat="1" ht="12.75" customHeight="1" x14ac:dyDescent="0.2">
      <c r="I99" s="236"/>
      <c r="J99" s="239">
        <v>41943</v>
      </c>
      <c r="K99" s="240">
        <v>4.9260690475911035</v>
      </c>
      <c r="L99" s="16">
        <v>55.844498138554975</v>
      </c>
      <c r="M99" s="16">
        <v>3.335203235958089</v>
      </c>
      <c r="N99" s="240"/>
      <c r="O99" s="236"/>
      <c r="P99" s="236"/>
      <c r="Q99" s="236"/>
      <c r="R99" s="236"/>
      <c r="S99" s="236"/>
      <c r="T99" s="236"/>
      <c r="U99" s="236"/>
      <c r="V99" s="236"/>
      <c r="W99" s="236"/>
      <c r="X99" s="236"/>
    </row>
    <row r="100" spans="9:24" s="235" customFormat="1" ht="12.75" customHeight="1" x14ac:dyDescent="0.2">
      <c r="I100" s="236"/>
      <c r="J100" s="239">
        <v>41973</v>
      </c>
      <c r="K100" s="240">
        <v>4.9133129280933847</v>
      </c>
      <c r="L100" s="16">
        <v>55.633622520093319</v>
      </c>
      <c r="M100" s="16">
        <v>3.3094769956667389</v>
      </c>
      <c r="N100" s="240"/>
      <c r="O100" s="236"/>
      <c r="P100" s="236"/>
      <c r="Q100" s="236"/>
      <c r="R100" s="236"/>
      <c r="S100" s="236"/>
      <c r="T100" s="236"/>
      <c r="U100" s="236"/>
      <c r="V100" s="236"/>
      <c r="W100" s="236"/>
      <c r="X100" s="236"/>
    </row>
    <row r="101" spans="9:24" s="235" customFormat="1" ht="12.75" customHeight="1" x14ac:dyDescent="0.2">
      <c r="I101" s="236"/>
      <c r="J101" s="239">
        <v>42004</v>
      </c>
      <c r="K101" s="240">
        <v>4.8906590785105619</v>
      </c>
      <c r="L101" s="16">
        <v>55.916299769414202</v>
      </c>
      <c r="M101" s="16">
        <v>3.2795779153250595</v>
      </c>
      <c r="N101" s="240"/>
      <c r="O101" s="236"/>
      <c r="P101" s="236"/>
      <c r="Q101" s="236"/>
      <c r="R101" s="236"/>
      <c r="S101" s="236"/>
      <c r="T101" s="236"/>
      <c r="U101" s="236"/>
      <c r="V101" s="236"/>
      <c r="W101" s="236"/>
      <c r="X101" s="236"/>
    </row>
    <row r="102" spans="9:24" s="235" customFormat="1" ht="12.75" customHeight="1" x14ac:dyDescent="0.2">
      <c r="I102" s="236"/>
      <c r="J102" s="239">
        <v>42035</v>
      </c>
      <c r="K102" s="240">
        <v>4.8687655520489326</v>
      </c>
      <c r="L102" s="16">
        <v>56.08426904252665</v>
      </c>
      <c r="M102" s="16">
        <v>3.2745023181918902</v>
      </c>
      <c r="N102" s="240"/>
      <c r="O102" s="236"/>
      <c r="P102" s="236"/>
      <c r="Q102" s="236"/>
      <c r="R102" s="236"/>
      <c r="S102" s="236"/>
      <c r="T102" s="236"/>
      <c r="U102" s="236"/>
      <c r="V102" s="236"/>
      <c r="W102" s="236"/>
      <c r="X102" s="236"/>
    </row>
    <row r="103" spans="9:24" s="235" customFormat="1" ht="12.75" customHeight="1" x14ac:dyDescent="0.2">
      <c r="I103" s="236"/>
      <c r="J103" s="239">
        <v>42063</v>
      </c>
      <c r="K103" s="240">
        <v>4.8744624252972706</v>
      </c>
      <c r="L103" s="16">
        <v>55.189600982961259</v>
      </c>
      <c r="M103" s="16">
        <v>3.2601061189795861</v>
      </c>
      <c r="N103" s="240"/>
      <c r="O103" s="236"/>
      <c r="P103" s="236"/>
      <c r="Q103" s="236"/>
      <c r="R103" s="236"/>
      <c r="S103" s="236"/>
      <c r="T103" s="236"/>
      <c r="U103" s="236"/>
      <c r="V103" s="236"/>
      <c r="W103" s="236"/>
      <c r="X103" s="236"/>
    </row>
    <row r="104" spans="9:24" s="235" customFormat="1" ht="12.75" customHeight="1" x14ac:dyDescent="0.2">
      <c r="I104" s="236"/>
      <c r="J104" s="239">
        <v>42094</v>
      </c>
      <c r="K104" s="240">
        <v>4.7295772493085622</v>
      </c>
      <c r="L104" s="16">
        <v>55.905032846922886</v>
      </c>
      <c r="M104" s="16">
        <v>3.204893771902066</v>
      </c>
      <c r="N104" s="240"/>
      <c r="O104" s="236"/>
      <c r="P104" s="236"/>
      <c r="Q104" s="236"/>
      <c r="R104" s="236"/>
      <c r="S104" s="236"/>
      <c r="T104" s="236"/>
      <c r="U104" s="236"/>
      <c r="V104" s="236"/>
      <c r="W104" s="236"/>
      <c r="X104" s="236"/>
    </row>
    <row r="105" spans="9:24" s="235" customFormat="1" ht="12.75" customHeight="1" x14ac:dyDescent="0.2">
      <c r="I105" s="236"/>
      <c r="J105" s="239">
        <v>42124</v>
      </c>
      <c r="K105" s="240">
        <v>4.608284582399798</v>
      </c>
      <c r="L105" s="16">
        <v>55.818636180861603</v>
      </c>
      <c r="M105" s="16">
        <v>3.1390716503978533</v>
      </c>
      <c r="N105" s="240"/>
      <c r="O105" s="236"/>
      <c r="P105" s="236"/>
      <c r="Q105" s="236"/>
      <c r="R105" s="236"/>
      <c r="S105" s="236"/>
      <c r="T105" s="236"/>
      <c r="U105" s="236"/>
      <c r="V105" s="236"/>
      <c r="W105" s="236"/>
      <c r="X105" s="236"/>
    </row>
    <row r="106" spans="9:24" s="235" customFormat="1" ht="12.75" customHeight="1" x14ac:dyDescent="0.2">
      <c r="I106" s="236"/>
      <c r="J106" s="239">
        <v>42155</v>
      </c>
      <c r="K106" s="240">
        <v>4.5747383913873394</v>
      </c>
      <c r="L106" s="16">
        <v>55.559206891423059</v>
      </c>
      <c r="M106" s="16">
        <v>3.119570420320009</v>
      </c>
      <c r="N106" s="240"/>
      <c r="O106" s="236"/>
      <c r="P106" s="236"/>
      <c r="Q106" s="236"/>
      <c r="R106" s="236"/>
      <c r="S106" s="236"/>
      <c r="T106" s="236"/>
      <c r="U106" s="236"/>
      <c r="V106" s="236"/>
      <c r="W106" s="236"/>
      <c r="X106" s="236"/>
    </row>
    <row r="107" spans="9:24" s="235" customFormat="1" ht="12.75" customHeight="1" x14ac:dyDescent="0.2">
      <c r="I107" s="236"/>
      <c r="J107" s="239">
        <v>42185</v>
      </c>
      <c r="K107" s="240">
        <v>4.6836129859860538</v>
      </c>
      <c r="L107" s="16">
        <v>56.220367048901878</v>
      </c>
      <c r="M107" s="16">
        <v>3.2027708409453006</v>
      </c>
      <c r="N107" s="240"/>
      <c r="O107" s="236"/>
      <c r="P107" s="236"/>
      <c r="Q107" s="236"/>
      <c r="R107" s="236"/>
      <c r="S107" s="236"/>
      <c r="T107" s="236"/>
      <c r="U107" s="236"/>
      <c r="V107" s="236"/>
      <c r="W107" s="236"/>
      <c r="X107" s="236"/>
    </row>
    <row r="108" spans="9:24" s="235" customFormat="1" ht="12.75" customHeight="1" x14ac:dyDescent="0.2">
      <c r="I108" s="236"/>
      <c r="J108" s="239">
        <v>42216</v>
      </c>
      <c r="K108" s="240">
        <v>4.6446497938070079</v>
      </c>
      <c r="L108" s="16">
        <v>56.612502129704012</v>
      </c>
      <c r="M108" s="16">
        <v>3.1711504358155023</v>
      </c>
      <c r="N108" s="240"/>
      <c r="O108" s="236"/>
      <c r="P108" s="236"/>
      <c r="Q108" s="236"/>
      <c r="R108" s="236"/>
      <c r="S108" s="236"/>
      <c r="T108" s="236"/>
      <c r="U108" s="236"/>
      <c r="V108" s="236"/>
      <c r="W108" s="236"/>
      <c r="X108" s="236"/>
    </row>
    <row r="109" spans="9:24" s="235" customFormat="1" ht="12.75" customHeight="1" x14ac:dyDescent="0.2">
      <c r="I109" s="236"/>
      <c r="J109" s="239">
        <v>42247</v>
      </c>
      <c r="K109" s="240">
        <v>4.6310733609801948</v>
      </c>
      <c r="L109" s="16">
        <v>56.103073833727834</v>
      </c>
      <c r="M109" s="16">
        <v>3.1444092071534562</v>
      </c>
      <c r="N109" s="240"/>
      <c r="O109" s="240"/>
      <c r="P109" s="236"/>
      <c r="Q109" s="236"/>
      <c r="R109" s="236"/>
      <c r="S109" s="236"/>
      <c r="T109" s="236"/>
      <c r="U109" s="236"/>
      <c r="V109" s="236"/>
      <c r="W109" s="236"/>
      <c r="X109" s="236"/>
    </row>
    <row r="110" spans="9:24" s="235" customFormat="1" ht="12.75" customHeight="1" x14ac:dyDescent="0.2">
      <c r="I110" s="236"/>
      <c r="J110" s="239">
        <v>42277</v>
      </c>
      <c r="K110" s="240">
        <v>4.5728824672424002</v>
      </c>
      <c r="L110" s="16">
        <v>55.055890553258394</v>
      </c>
      <c r="M110" s="16">
        <v>3.0775534676866974</v>
      </c>
      <c r="N110" s="240"/>
      <c r="O110" s="240"/>
      <c r="P110" s="236"/>
      <c r="Q110" s="236"/>
      <c r="R110" s="236"/>
      <c r="S110" s="236"/>
      <c r="T110" s="236"/>
      <c r="U110" s="236"/>
      <c r="V110" s="236"/>
      <c r="W110" s="236"/>
      <c r="X110" s="236"/>
    </row>
    <row r="111" spans="9:24" s="235" customFormat="1" ht="12.75" customHeight="1" x14ac:dyDescent="0.2">
      <c r="I111" s="236"/>
      <c r="J111" s="239">
        <v>42308</v>
      </c>
      <c r="K111" s="240">
        <v>4.4859622923470202</v>
      </c>
      <c r="L111" s="16">
        <v>55.495676938736018</v>
      </c>
      <c r="M111" s="16">
        <v>3.0273685733808064</v>
      </c>
      <c r="N111" s="240"/>
      <c r="O111" s="240"/>
      <c r="P111" s="236"/>
      <c r="Q111" s="236"/>
      <c r="R111" s="236"/>
      <c r="S111" s="236"/>
      <c r="T111" s="236"/>
      <c r="U111" s="236"/>
      <c r="V111" s="236"/>
      <c r="W111" s="236"/>
      <c r="X111" s="236"/>
    </row>
    <row r="112" spans="9:24" s="235" customFormat="1" ht="12.75" customHeight="1" x14ac:dyDescent="0.2">
      <c r="I112" s="236"/>
      <c r="J112" s="239">
        <v>42338</v>
      </c>
      <c r="K112" s="240">
        <v>4.3784315499733557</v>
      </c>
      <c r="L112" s="16">
        <v>54.826096196347287</v>
      </c>
      <c r="M112" s="16">
        <v>2.9389513027347043</v>
      </c>
      <c r="N112" s="240"/>
      <c r="O112" s="240"/>
      <c r="P112" s="236"/>
      <c r="Q112" s="236"/>
      <c r="R112" s="236"/>
      <c r="S112" s="236"/>
      <c r="T112" s="236"/>
      <c r="U112" s="236"/>
      <c r="V112" s="236"/>
      <c r="W112" s="236"/>
      <c r="X112" s="236"/>
    </row>
    <row r="113" spans="3:24" s="235" customFormat="1" ht="12.75" customHeight="1" x14ac:dyDescent="0.2">
      <c r="I113" s="236"/>
      <c r="J113" s="239">
        <v>42369</v>
      </c>
      <c r="K113" s="240">
        <v>4.3497990547428342</v>
      </c>
      <c r="L113" s="16">
        <v>54.914541789238413</v>
      </c>
      <c r="M113" s="16">
        <v>2.9036256276235659</v>
      </c>
      <c r="N113" s="240"/>
      <c r="O113" s="240"/>
      <c r="P113" s="236"/>
      <c r="Q113" s="236"/>
      <c r="R113" s="236"/>
      <c r="S113" s="236"/>
      <c r="T113" s="236"/>
      <c r="U113" s="236"/>
      <c r="V113" s="236"/>
      <c r="W113" s="236"/>
      <c r="X113" s="236"/>
    </row>
    <row r="114" spans="3:24" s="235" customFormat="1" ht="12.75" customHeight="1" x14ac:dyDescent="0.2">
      <c r="I114" s="236"/>
      <c r="J114" s="239">
        <v>42400</v>
      </c>
      <c r="K114" s="240">
        <v>4.2986646107997082</v>
      </c>
      <c r="L114" s="16">
        <v>54.808155194527984</v>
      </c>
      <c r="M114" s="16">
        <v>2.8694511921308714</v>
      </c>
      <c r="N114" s="240"/>
      <c r="O114" s="240"/>
      <c r="P114" s="236"/>
      <c r="Q114" s="236"/>
      <c r="R114" s="236"/>
      <c r="S114" s="236"/>
      <c r="T114" s="236"/>
      <c r="U114" s="236"/>
      <c r="V114" s="236"/>
      <c r="W114" s="236"/>
      <c r="X114" s="236"/>
    </row>
    <row r="115" spans="3:24" s="235" customFormat="1" ht="12.75" customHeight="1" x14ac:dyDescent="0.2">
      <c r="I115" s="236"/>
      <c r="J115" s="239">
        <v>42429</v>
      </c>
      <c r="K115" s="240">
        <v>4.2925858375656185</v>
      </c>
      <c r="L115" s="16">
        <v>53.872889181936948</v>
      </c>
      <c r="M115" s="16">
        <v>2.8097871984421854</v>
      </c>
      <c r="N115" s="240"/>
      <c r="O115" s="240"/>
      <c r="P115" s="236"/>
      <c r="Q115" s="236"/>
      <c r="R115" s="236"/>
      <c r="S115" s="236"/>
      <c r="T115" s="236"/>
      <c r="U115" s="236"/>
      <c r="V115" s="236"/>
      <c r="W115" s="236"/>
      <c r="X115" s="236"/>
    </row>
    <row r="116" spans="3:24" s="235" customFormat="1" ht="12.75" customHeight="1" x14ac:dyDescent="0.2">
      <c r="I116" s="236"/>
      <c r="J116" s="239">
        <v>42460</v>
      </c>
      <c r="K116" s="240">
        <v>4.0865628429468961</v>
      </c>
      <c r="L116" s="16">
        <v>54.815511546343444</v>
      </c>
      <c r="M116" s="16">
        <v>2.5788485888983281</v>
      </c>
      <c r="N116" s="240"/>
      <c r="O116" s="240"/>
      <c r="P116" s="236"/>
      <c r="Q116" s="236"/>
      <c r="R116" s="236"/>
      <c r="S116" s="236"/>
      <c r="T116" s="236"/>
      <c r="U116" s="236"/>
      <c r="V116" s="236"/>
      <c r="W116" s="236"/>
      <c r="X116" s="236"/>
    </row>
    <row r="117" spans="3:24" s="235" customFormat="1" ht="12.75" customHeight="1" x14ac:dyDescent="0.2">
      <c r="I117" s="236"/>
      <c r="J117" s="239">
        <v>42490</v>
      </c>
      <c r="K117" s="240">
        <v>4.0477306107476716</v>
      </c>
      <c r="L117" s="16">
        <v>54.716842550287076</v>
      </c>
      <c r="M117" s="16">
        <f>M116+1*(M119-M116)/3</f>
        <v>2.5586297070119528</v>
      </c>
      <c r="N117" s="240"/>
      <c r="O117" s="240"/>
      <c r="P117" s="236"/>
      <c r="Q117" s="236"/>
      <c r="R117" s="236"/>
      <c r="S117" s="236"/>
      <c r="T117" s="236"/>
      <c r="U117" s="236"/>
      <c r="V117" s="236"/>
      <c r="W117" s="236"/>
      <c r="X117" s="236"/>
    </row>
    <row r="118" spans="3:24" s="235" customFormat="1" ht="12.75" customHeight="1" x14ac:dyDescent="0.2">
      <c r="I118" s="236"/>
      <c r="J118" s="239">
        <v>42521</v>
      </c>
      <c r="K118" s="240">
        <v>3.9409258454945162</v>
      </c>
      <c r="L118" s="16">
        <v>54.618173554230701</v>
      </c>
      <c r="M118" s="16">
        <f>M116+2*(M119-M116)/3</f>
        <v>2.5384108251255775</v>
      </c>
      <c r="N118" s="240"/>
      <c r="O118" s="240"/>
      <c r="P118" s="236"/>
      <c r="Q118" s="236"/>
      <c r="R118" s="236"/>
      <c r="S118" s="236"/>
      <c r="T118" s="236"/>
      <c r="U118" s="236"/>
      <c r="V118" s="236"/>
      <c r="W118" s="236"/>
      <c r="X118" s="236"/>
    </row>
    <row r="119" spans="3:24" s="235" customFormat="1" ht="12.75" customHeight="1" x14ac:dyDescent="0.2">
      <c r="I119" s="236"/>
      <c r="J119" s="239">
        <v>42551</v>
      </c>
      <c r="K119" s="240">
        <v>3.9465120561307034</v>
      </c>
      <c r="L119" s="16">
        <v>54.519504558174333</v>
      </c>
      <c r="M119" s="16">
        <v>2.5181919432392021</v>
      </c>
      <c r="N119" s="240"/>
      <c r="O119" s="240"/>
      <c r="P119" s="236"/>
      <c r="Q119" s="236"/>
      <c r="R119" s="236"/>
      <c r="S119" s="236"/>
      <c r="T119" s="236"/>
      <c r="U119" s="236"/>
      <c r="V119" s="236"/>
      <c r="W119" s="236"/>
      <c r="X119" s="236"/>
    </row>
    <row r="120" spans="3:24" s="235" customFormat="1" ht="12.75" customHeight="1" x14ac:dyDescent="0.2">
      <c r="I120" s="236"/>
      <c r="J120" s="239">
        <v>42582</v>
      </c>
      <c r="K120" s="240">
        <v>3.8730030686482793</v>
      </c>
      <c r="L120" s="16">
        <v>55.338460844935838</v>
      </c>
      <c r="M120" s="16">
        <f>M119+1*(M122-M119)/3</f>
        <v>2.4902371783774973</v>
      </c>
      <c r="N120" s="240"/>
      <c r="O120" s="240"/>
      <c r="P120" s="236"/>
      <c r="Q120" s="236"/>
      <c r="R120" s="236"/>
      <c r="S120" s="236"/>
      <c r="T120" s="236"/>
      <c r="U120" s="236"/>
      <c r="V120" s="236"/>
      <c r="W120" s="236"/>
      <c r="X120" s="236"/>
    </row>
    <row r="121" spans="3:24" s="235" customFormat="1" ht="12.75" customHeight="1" x14ac:dyDescent="0.2">
      <c r="I121" s="236"/>
      <c r="J121" s="239">
        <v>42613</v>
      </c>
      <c r="K121" s="240">
        <v>3.8552712698778508</v>
      </c>
      <c r="L121" s="16">
        <v>56.157417131697343</v>
      </c>
      <c r="M121" s="16">
        <f>M119+2*(M122-M119)/3</f>
        <v>2.4622824135157924</v>
      </c>
      <c r="N121" s="240"/>
      <c r="O121" s="240"/>
      <c r="P121" s="236"/>
      <c r="Q121" s="236"/>
      <c r="R121" s="236"/>
      <c r="S121" s="236"/>
      <c r="T121" s="236"/>
      <c r="U121" s="236"/>
      <c r="V121" s="236"/>
      <c r="W121" s="236"/>
      <c r="X121" s="236"/>
    </row>
    <row r="122" spans="3:24" s="235" customFormat="1" ht="12.75" customHeight="1" x14ac:dyDescent="0.2">
      <c r="I122" s="236"/>
      <c r="J122" s="239">
        <v>42643</v>
      </c>
      <c r="K122" s="240">
        <v>3.8263383007128478</v>
      </c>
      <c r="L122" s="16">
        <v>56.976373418458849</v>
      </c>
      <c r="M122" s="16">
        <v>2.4343276486540875</v>
      </c>
      <c r="N122" s="240"/>
      <c r="O122" s="240"/>
      <c r="P122" s="236"/>
      <c r="Q122" s="236"/>
      <c r="R122" s="236"/>
      <c r="S122" s="236"/>
      <c r="T122" s="236"/>
      <c r="U122" s="236"/>
      <c r="V122" s="236"/>
      <c r="W122" s="236"/>
      <c r="X122" s="236"/>
    </row>
    <row r="123" spans="3:24" s="235" customFormat="1" ht="12.75" customHeight="1" x14ac:dyDescent="0.2">
      <c r="I123" s="236"/>
      <c r="J123" s="239">
        <v>42674</v>
      </c>
      <c r="K123" s="240">
        <v>3.715959153483201</v>
      </c>
      <c r="L123" s="16">
        <v>57.045304841768996</v>
      </c>
      <c r="M123" s="16">
        <f>M122+1*(M125-M122)/3</f>
        <v>2.4500673197613834</v>
      </c>
      <c r="N123" s="240"/>
      <c r="O123" s="240"/>
      <c r="P123" s="236"/>
      <c r="Q123" s="236"/>
      <c r="R123" s="236"/>
      <c r="S123" s="236"/>
      <c r="T123" s="236"/>
      <c r="U123" s="236"/>
      <c r="V123" s="236"/>
      <c r="W123" s="236"/>
      <c r="X123" s="236"/>
    </row>
    <row r="124" spans="3:24" s="235" customFormat="1" ht="12.75" customHeight="1" x14ac:dyDescent="0.2">
      <c r="I124" s="236"/>
      <c r="J124" s="239">
        <v>42704</v>
      </c>
      <c r="K124" s="240">
        <v>3.660025787762379</v>
      </c>
      <c r="L124" s="16">
        <v>57.114236265079143</v>
      </c>
      <c r="M124" s="16">
        <f>M122+2*(M125-M122)/3</f>
        <v>2.4658069908686793</v>
      </c>
      <c r="N124" s="240"/>
      <c r="O124" s="240"/>
      <c r="P124" s="236"/>
      <c r="Q124" s="236"/>
      <c r="R124" s="236"/>
      <c r="S124" s="236"/>
      <c r="T124" s="236"/>
      <c r="U124" s="236"/>
      <c r="V124" s="236"/>
      <c r="W124" s="236"/>
      <c r="X124" s="236"/>
    </row>
    <row r="125" spans="3:24" s="235" customFormat="1" ht="12.75" customHeight="1" x14ac:dyDescent="0.2">
      <c r="I125" s="236"/>
      <c r="J125" s="239">
        <v>42735</v>
      </c>
      <c r="K125" s="240">
        <v>3.7122957645872665</v>
      </c>
      <c r="L125" s="16">
        <v>57.18316768838929</v>
      </c>
      <c r="M125" s="16">
        <v>2.4815466619759752</v>
      </c>
      <c r="N125" s="240"/>
      <c r="O125" s="240"/>
      <c r="P125" s="236"/>
      <c r="Q125" s="236"/>
      <c r="R125" s="236"/>
      <c r="S125" s="236"/>
      <c r="T125" s="236"/>
      <c r="U125" s="236"/>
      <c r="V125" s="236"/>
      <c r="W125" s="236"/>
      <c r="X125" s="236"/>
    </row>
    <row r="126" spans="3:24" s="235" customFormat="1" ht="12.75" customHeight="1" x14ac:dyDescent="0.2">
      <c r="I126" s="236"/>
      <c r="J126" s="239">
        <v>42766</v>
      </c>
      <c r="K126" s="240">
        <v>3.6415757884016324</v>
      </c>
      <c r="L126" s="16">
        <v>56.703122365876283</v>
      </c>
      <c r="M126" s="16">
        <f>M125+1*(M128-M125)/3</f>
        <v>2.431682822633138</v>
      </c>
      <c r="N126" s="240"/>
      <c r="O126" s="240"/>
      <c r="P126" s="236"/>
      <c r="Q126" s="236"/>
      <c r="R126" s="236"/>
      <c r="S126" s="236"/>
      <c r="T126" s="236"/>
      <c r="U126" s="236"/>
      <c r="V126" s="236"/>
      <c r="W126" s="236"/>
      <c r="X126" s="236"/>
    </row>
    <row r="127" spans="3:24" s="235" customFormat="1" ht="12.75" customHeight="1" x14ac:dyDescent="0.2">
      <c r="C127" s="344"/>
      <c r="D127" s="344"/>
      <c r="I127" s="236"/>
      <c r="J127" s="239">
        <v>42794</v>
      </c>
      <c r="K127" s="240">
        <v>3.6626709291370538</v>
      </c>
      <c r="L127" s="16">
        <v>56.223077043363283</v>
      </c>
      <c r="M127" s="16">
        <f>M125+2*(M128-M125)/3</f>
        <v>2.3818189832903007</v>
      </c>
      <c r="N127" s="240"/>
      <c r="O127" s="240"/>
      <c r="P127" s="236"/>
      <c r="Q127" s="236"/>
      <c r="R127" s="236"/>
      <c r="S127" s="236"/>
      <c r="T127" s="236"/>
      <c r="U127" s="236"/>
      <c r="V127" s="236"/>
      <c r="W127" s="236"/>
      <c r="X127" s="236"/>
    </row>
    <row r="128" spans="3:24" s="235" customFormat="1" ht="12.75" customHeight="1" x14ac:dyDescent="0.2">
      <c r="C128" s="344"/>
      <c r="D128" s="344"/>
      <c r="I128" s="236"/>
      <c r="J128" s="239">
        <v>42825</v>
      </c>
      <c r="K128" s="240">
        <v>3.49030048744648</v>
      </c>
      <c r="L128" s="16">
        <v>55.743031720850276</v>
      </c>
      <c r="M128" s="16">
        <v>2.3319551439474635</v>
      </c>
      <c r="N128" s="240"/>
      <c r="O128" s="240"/>
      <c r="P128" s="236"/>
      <c r="Q128" s="236"/>
      <c r="R128" s="236"/>
      <c r="S128" s="236"/>
      <c r="T128" s="236"/>
      <c r="U128" s="236"/>
      <c r="V128" s="236"/>
      <c r="W128" s="236"/>
      <c r="X128" s="236"/>
    </row>
    <row r="129" spans="2:24" s="235" customFormat="1" ht="12.75" customHeight="1" x14ac:dyDescent="0.2">
      <c r="C129" s="344"/>
      <c r="D129" s="344"/>
      <c r="I129" s="236"/>
      <c r="J129" s="239">
        <v>42855</v>
      </c>
      <c r="K129" s="240">
        <v>3.3547249391637801</v>
      </c>
      <c r="L129" s="16">
        <v>55.535686405631665</v>
      </c>
      <c r="M129" s="16">
        <f>M128+1*(M131-M128)/3</f>
        <v>2.2824615653223415</v>
      </c>
      <c r="N129" s="240"/>
      <c r="O129" s="240"/>
      <c r="P129" s="236"/>
      <c r="Q129" s="236"/>
      <c r="R129" s="236"/>
      <c r="S129" s="236"/>
      <c r="T129" s="236"/>
      <c r="U129" s="236"/>
      <c r="V129" s="236"/>
      <c r="W129" s="236"/>
      <c r="X129" s="236"/>
    </row>
    <row r="130" spans="2:24" s="235" customFormat="1" ht="12.75" customHeight="1" x14ac:dyDescent="0.2">
      <c r="B130" s="243"/>
      <c r="C130" s="137"/>
      <c r="D130" s="137"/>
      <c r="I130" s="236"/>
      <c r="J130" s="239">
        <v>42886</v>
      </c>
      <c r="K130" s="240">
        <v>3.3034702425598486</v>
      </c>
      <c r="L130" s="16">
        <v>55.328341090413055</v>
      </c>
      <c r="M130" s="16">
        <f>M128+2*(M131-M128)/3</f>
        <v>2.2329679866972194</v>
      </c>
      <c r="N130" s="240"/>
      <c r="O130" s="240"/>
      <c r="P130" s="236"/>
      <c r="Q130" s="236"/>
      <c r="R130" s="236"/>
      <c r="S130" s="236"/>
      <c r="T130" s="236"/>
      <c r="U130" s="236"/>
      <c r="V130" s="236"/>
      <c r="W130" s="236"/>
      <c r="X130" s="236"/>
    </row>
    <row r="131" spans="2:24" s="235" customFormat="1" ht="12.75" customHeight="1" x14ac:dyDescent="0.2">
      <c r="B131" s="243"/>
      <c r="C131" s="137"/>
      <c r="D131" s="137"/>
      <c r="I131" s="236"/>
      <c r="J131" s="239">
        <v>42916</v>
      </c>
      <c r="K131" s="240">
        <v>3.3036464556790457</v>
      </c>
      <c r="L131" s="16">
        <v>55.120995775194444</v>
      </c>
      <c r="M131" s="16">
        <v>2.1834744080720974</v>
      </c>
      <c r="N131" s="240"/>
      <c r="O131" s="240"/>
      <c r="P131" s="236"/>
      <c r="Q131" s="236"/>
      <c r="R131" s="236"/>
      <c r="S131" s="236"/>
      <c r="T131" s="236"/>
      <c r="U131" s="236"/>
      <c r="V131" s="236"/>
      <c r="W131" s="236"/>
      <c r="X131" s="236"/>
    </row>
    <row r="132" spans="2:24" s="235" customFormat="1" ht="12.75" customHeight="1" x14ac:dyDescent="0.2">
      <c r="B132" s="243"/>
      <c r="C132" s="137"/>
      <c r="D132" s="137"/>
      <c r="I132" s="236"/>
      <c r="J132" s="239">
        <v>42947</v>
      </c>
      <c r="K132" s="240">
        <v>3.2213873153721444</v>
      </c>
      <c r="L132" s="16">
        <v>55.118495636423184</v>
      </c>
      <c r="M132" s="16">
        <f>M131+1*(M134-M131)/3</f>
        <v>2.1371681118563073</v>
      </c>
      <c r="N132" s="240"/>
      <c r="O132" s="240"/>
      <c r="P132" s="236"/>
      <c r="Q132" s="236"/>
      <c r="R132" s="236"/>
      <c r="S132" s="236"/>
      <c r="T132" s="236"/>
      <c r="U132" s="236"/>
      <c r="V132" s="236"/>
      <c r="W132" s="236"/>
      <c r="X132" s="236"/>
    </row>
    <row r="133" spans="2:24" s="235" customFormat="1" ht="12.75" customHeight="1" x14ac:dyDescent="0.2">
      <c r="B133" s="243"/>
      <c r="C133" s="137"/>
      <c r="D133" s="137"/>
      <c r="I133" s="236"/>
      <c r="J133" s="239">
        <v>42978</v>
      </c>
      <c r="K133" s="240">
        <v>3.200026464566498</v>
      </c>
      <c r="L133" s="16">
        <v>55.115995497651923</v>
      </c>
      <c r="M133" s="16">
        <f>M131+2*(M134-M131)/3</f>
        <v>2.0908618156405168</v>
      </c>
      <c r="N133" s="240"/>
      <c r="O133" s="240"/>
      <c r="P133" s="236"/>
      <c r="Q133" s="236"/>
      <c r="R133" s="236"/>
      <c r="S133" s="236"/>
      <c r="T133" s="236"/>
      <c r="U133" s="236"/>
      <c r="V133" s="236"/>
      <c r="W133" s="236"/>
      <c r="X133" s="236"/>
    </row>
    <row r="134" spans="2:24" s="235" customFormat="1" ht="12.75" customHeight="1" x14ac:dyDescent="0.2">
      <c r="B134" s="244"/>
      <c r="C134" s="139"/>
      <c r="D134" s="139"/>
      <c r="I134" s="236"/>
      <c r="J134" s="239">
        <v>43008</v>
      </c>
      <c r="K134" s="240">
        <v>3.0759760155838989</v>
      </c>
      <c r="L134" s="16">
        <v>55.113495358880662</v>
      </c>
      <c r="M134" s="16">
        <v>2.0445555194247267</v>
      </c>
      <c r="N134" s="240"/>
      <c r="O134" s="240"/>
      <c r="P134" s="236"/>
      <c r="Q134" s="236"/>
      <c r="R134" s="236"/>
      <c r="S134" s="236"/>
      <c r="T134" s="236"/>
      <c r="U134" s="236"/>
      <c r="V134" s="236"/>
      <c r="W134" s="236"/>
      <c r="X134" s="236"/>
    </row>
    <row r="135" spans="2:24" s="235" customFormat="1" ht="12.75" customHeight="1" x14ac:dyDescent="0.2">
      <c r="I135" s="236"/>
      <c r="J135" s="239">
        <v>43039</v>
      </c>
      <c r="K135" s="240">
        <v>3.0443799181359177</v>
      </c>
      <c r="L135" s="16">
        <v>55.021158568972503</v>
      </c>
      <c r="M135" s="16">
        <f>M134+1*(M137-M134)/3</f>
        <v>2.0424029893749145</v>
      </c>
      <c r="N135" s="240"/>
      <c r="O135" s="240"/>
      <c r="P135" s="236"/>
      <c r="Q135" s="236"/>
      <c r="R135" s="236"/>
      <c r="S135" s="236"/>
      <c r="T135" s="236"/>
      <c r="U135" s="236"/>
      <c r="V135" s="236"/>
      <c r="W135" s="236"/>
      <c r="X135" s="236"/>
    </row>
    <row r="136" spans="2:24" s="235" customFormat="1" ht="12.75" customHeight="1" x14ac:dyDescent="0.2">
      <c r="I136" s="236"/>
      <c r="J136" s="239">
        <v>43069</v>
      </c>
      <c r="K136" s="240">
        <v>3.015484347683254</v>
      </c>
      <c r="L136" s="16">
        <v>54.92882177906435</v>
      </c>
      <c r="M136" s="16">
        <f>M134+2*(M137-M134)/3</f>
        <v>2.0402504593251019</v>
      </c>
      <c r="N136" s="240"/>
      <c r="O136" s="240"/>
      <c r="P136" s="236"/>
      <c r="Q136" s="236"/>
      <c r="R136" s="236"/>
      <c r="S136" s="236"/>
      <c r="T136" s="236"/>
      <c r="U136" s="236"/>
      <c r="V136" s="236"/>
      <c r="W136" s="236"/>
      <c r="X136" s="236"/>
    </row>
    <row r="137" spans="2:24" s="235" customFormat="1" ht="12.75" customHeight="1" x14ac:dyDescent="0.2">
      <c r="I137" s="236"/>
      <c r="J137" s="239">
        <v>43100</v>
      </c>
      <c r="K137" s="240">
        <v>3.0922230114150531</v>
      </c>
      <c r="L137" s="16">
        <v>54.83648498915619</v>
      </c>
      <c r="M137" s="16">
        <v>2.0380979292752897</v>
      </c>
      <c r="N137" s="240"/>
      <c r="O137" s="240"/>
      <c r="P137" s="236"/>
      <c r="Q137" s="236"/>
      <c r="R137" s="236"/>
      <c r="S137" s="236"/>
      <c r="T137" s="236"/>
      <c r="U137" s="236"/>
      <c r="V137" s="236"/>
      <c r="W137" s="236"/>
      <c r="X137" s="236"/>
    </row>
    <row r="138" spans="2:24" s="235" customFormat="1" ht="12.75" customHeight="1" x14ac:dyDescent="0.2">
      <c r="I138" s="236"/>
      <c r="J138" s="239">
        <v>43131</v>
      </c>
      <c r="K138" s="240">
        <v>3.0737761020399641</v>
      </c>
      <c r="L138" s="16">
        <v>56.309678110111975</v>
      </c>
      <c r="M138" s="16">
        <f>M137+1*(M140-M137)/3</f>
        <v>2.0633194237168571</v>
      </c>
      <c r="N138" s="240"/>
      <c r="O138" s="240"/>
      <c r="P138" s="236"/>
      <c r="Q138" s="236"/>
      <c r="R138" s="236"/>
      <c r="S138" s="236"/>
      <c r="T138" s="236"/>
      <c r="U138" s="236"/>
      <c r="V138" s="236"/>
      <c r="W138" s="236"/>
      <c r="X138" s="236"/>
    </row>
    <row r="139" spans="2:24" s="235" customFormat="1" ht="12.75" customHeight="1" x14ac:dyDescent="0.2">
      <c r="I139" s="236"/>
      <c r="J139" s="239">
        <v>43159</v>
      </c>
      <c r="K139" s="240">
        <v>2.9953254386532282</v>
      </c>
      <c r="L139" s="16">
        <v>57.782871231067766</v>
      </c>
      <c r="M139" s="16">
        <f>M137+2*(M140-M137)/3</f>
        <v>2.088540918158424</v>
      </c>
      <c r="N139" s="240"/>
      <c r="O139" s="240"/>
      <c r="P139" s="236"/>
      <c r="Q139" s="236"/>
      <c r="R139" s="236"/>
      <c r="S139" s="236"/>
      <c r="T139" s="236"/>
      <c r="U139" s="236"/>
      <c r="V139" s="236"/>
      <c r="W139" s="236"/>
      <c r="X139" s="236"/>
    </row>
    <row r="140" spans="2:24" s="235" customFormat="1" ht="12.75" customHeight="1" x14ac:dyDescent="0.2">
      <c r="I140" s="236"/>
      <c r="J140" s="239">
        <v>43190</v>
      </c>
      <c r="K140" s="240">
        <v>2.9159364132319521</v>
      </c>
      <c r="L140" s="16">
        <v>59.25606435202355</v>
      </c>
      <c r="M140" s="16">
        <v>2.1137624125999914</v>
      </c>
      <c r="N140" s="240"/>
      <c r="O140" s="240"/>
      <c r="P140" s="236"/>
      <c r="Q140" s="236"/>
      <c r="R140" s="236"/>
      <c r="S140" s="236"/>
      <c r="T140" s="236"/>
      <c r="U140" s="236"/>
      <c r="V140" s="236"/>
      <c r="W140" s="236"/>
      <c r="X140" s="236"/>
    </row>
    <row r="141" spans="2:24" s="235" customFormat="1" ht="12.75" customHeight="1" x14ac:dyDescent="0.2">
      <c r="I141" s="236"/>
      <c r="J141" s="239">
        <v>43220</v>
      </c>
      <c r="K141" s="240">
        <v>2.8541389903981162</v>
      </c>
      <c r="L141" s="16">
        <v>59.800094167505293</v>
      </c>
      <c r="M141" s="16">
        <f>M140+1*(M143-M140)/3</f>
        <v>2.0802385065052063</v>
      </c>
      <c r="N141" s="240"/>
      <c r="O141" s="240"/>
      <c r="P141" s="236"/>
      <c r="Q141" s="236"/>
      <c r="R141" s="236"/>
      <c r="S141" s="236"/>
      <c r="T141" s="236"/>
      <c r="U141" s="236"/>
      <c r="V141" s="236"/>
      <c r="W141" s="236"/>
      <c r="X141" s="236"/>
    </row>
    <row r="142" spans="2:24" s="235" customFormat="1" ht="12.75" customHeight="1" x14ac:dyDescent="0.2">
      <c r="I142" s="236"/>
      <c r="J142" s="239">
        <v>43251</v>
      </c>
      <c r="K142" s="240">
        <v>2.8052426001924049</v>
      </c>
      <c r="L142" s="16">
        <v>60.344123982987028</v>
      </c>
      <c r="M142" s="16">
        <f>M140+2*(M143-M140)/3</f>
        <v>2.0467146004104206</v>
      </c>
      <c r="N142" s="240"/>
      <c r="O142" s="240"/>
      <c r="P142" s="236"/>
      <c r="Q142" s="236"/>
      <c r="R142" s="236"/>
      <c r="S142" s="236"/>
      <c r="T142" s="236"/>
      <c r="U142" s="236"/>
      <c r="V142" s="236"/>
      <c r="W142" s="236"/>
      <c r="X142" s="236"/>
    </row>
    <row r="143" spans="2:24" s="235" customFormat="1" ht="12.75" customHeight="1" x14ac:dyDescent="0.2">
      <c r="I143" s="236"/>
      <c r="J143" s="239">
        <v>43281</v>
      </c>
      <c r="K143" s="240">
        <v>2.7173046906319396</v>
      </c>
      <c r="L143" s="16">
        <v>60.888153798468771</v>
      </c>
      <c r="M143" s="16">
        <v>2.0131906943156355</v>
      </c>
      <c r="N143" s="240"/>
      <c r="O143" s="240"/>
      <c r="P143" s="236"/>
      <c r="Q143" s="236"/>
      <c r="R143" s="236"/>
      <c r="S143" s="236"/>
      <c r="T143" s="236"/>
      <c r="U143" s="236"/>
      <c r="V143" s="236"/>
      <c r="W143" s="236"/>
      <c r="X143" s="236"/>
    </row>
    <row r="144" spans="2:24" s="235" customFormat="1" ht="12.75" customHeight="1" x14ac:dyDescent="0.2">
      <c r="I144" s="236"/>
      <c r="J144" s="239">
        <v>43312</v>
      </c>
      <c r="K144" s="240">
        <v>2.6245588178855321</v>
      </c>
      <c r="L144" s="16">
        <v>61.069537942371397</v>
      </c>
      <c r="M144" s="16">
        <f>M143+1*(M146-M143)/3</f>
        <v>1.9920200774044123</v>
      </c>
      <c r="N144" s="240"/>
      <c r="O144" s="240"/>
      <c r="P144" s="236"/>
      <c r="Q144" s="236"/>
      <c r="R144" s="236"/>
      <c r="S144" s="236"/>
      <c r="T144" s="236"/>
      <c r="U144" s="236"/>
      <c r="V144" s="236"/>
      <c r="W144" s="236"/>
      <c r="X144" s="236"/>
    </row>
    <row r="145" spans="9:24" s="235" customFormat="1" ht="12.75" customHeight="1" x14ac:dyDescent="0.2">
      <c r="I145" s="236"/>
      <c r="J145" s="239">
        <v>43343</v>
      </c>
      <c r="K145" s="240">
        <v>2.6317244489451017</v>
      </c>
      <c r="L145" s="16">
        <v>61.250922086274024</v>
      </c>
      <c r="M145" s="16">
        <f>M143+2*(M146-M143)/3</f>
        <v>1.9708494604931894</v>
      </c>
      <c r="N145" s="240"/>
      <c r="O145" s="240"/>
      <c r="P145" s="236"/>
      <c r="Q145" s="236"/>
      <c r="R145" s="236"/>
      <c r="S145" s="236"/>
      <c r="T145" s="236"/>
      <c r="U145" s="236"/>
      <c r="V145" s="236"/>
      <c r="W145" s="236"/>
      <c r="X145" s="236"/>
    </row>
    <row r="146" spans="9:24" s="235" customFormat="1" ht="12.75" customHeight="1" x14ac:dyDescent="0.2">
      <c r="I146" s="236"/>
      <c r="J146" s="239">
        <v>43373</v>
      </c>
      <c r="K146" s="240">
        <v>2.6648293503744371</v>
      </c>
      <c r="L146" s="16">
        <v>61.43230623017665</v>
      </c>
      <c r="M146" s="16">
        <v>1.9496788435819663</v>
      </c>
      <c r="N146" s="240"/>
      <c r="O146" s="240"/>
      <c r="P146" s="236"/>
      <c r="Q146" s="236"/>
      <c r="R146" s="236"/>
      <c r="S146" s="236"/>
      <c r="T146" s="236"/>
      <c r="U146" s="236"/>
      <c r="V146" s="236"/>
      <c r="W146" s="236"/>
      <c r="X146" s="236"/>
    </row>
    <row r="147" spans="9:24" s="235" customFormat="1" ht="12.75" customHeight="1" x14ac:dyDescent="0.2">
      <c r="I147" s="236"/>
      <c r="J147" s="239">
        <v>43404</v>
      </c>
      <c r="K147" s="240">
        <v>2.5888438703882288</v>
      </c>
      <c r="L147" s="16">
        <v>60.439247806018308</v>
      </c>
      <c r="M147" s="16">
        <f>M146+1*(M149-M146)/3</f>
        <v>1.9428950390278941</v>
      </c>
      <c r="N147" s="240"/>
      <c r="O147" s="240"/>
      <c r="P147" s="236"/>
      <c r="Q147" s="236"/>
      <c r="R147" s="236"/>
      <c r="S147" s="236"/>
      <c r="T147" s="236"/>
      <c r="U147" s="236"/>
      <c r="V147" s="236"/>
      <c r="W147" s="236"/>
      <c r="X147" s="236"/>
    </row>
    <row r="148" spans="9:24" s="235" customFormat="1" ht="12.75" customHeight="1" x14ac:dyDescent="0.2">
      <c r="I148" s="236"/>
      <c r="J148" s="239">
        <v>43434</v>
      </c>
      <c r="K148" s="240">
        <v>2.6024321660726377</v>
      </c>
      <c r="L148" s="16">
        <v>59.446189381859959</v>
      </c>
      <c r="M148" s="16">
        <f>M146+2*(M149-M146)/3</f>
        <v>1.9361112344738218</v>
      </c>
      <c r="N148" s="240"/>
      <c r="O148" s="240"/>
      <c r="P148" s="236"/>
      <c r="Q148" s="236"/>
      <c r="R148" s="236"/>
      <c r="S148" s="236"/>
      <c r="T148" s="236"/>
      <c r="U148" s="236"/>
      <c r="V148" s="236"/>
      <c r="W148" s="236"/>
      <c r="X148" s="236"/>
    </row>
    <row r="149" spans="9:24" s="235" customFormat="1" ht="12.75" customHeight="1" x14ac:dyDescent="0.2">
      <c r="I149" s="236"/>
      <c r="J149" s="239">
        <v>43465</v>
      </c>
      <c r="K149" s="240">
        <v>2.5673249442829262</v>
      </c>
      <c r="L149" s="16">
        <v>58.453130957701617</v>
      </c>
      <c r="M149" s="16">
        <v>1.9293274299197496</v>
      </c>
      <c r="N149" s="240"/>
      <c r="O149" s="240"/>
      <c r="P149" s="236"/>
      <c r="Q149" s="236"/>
      <c r="R149" s="236"/>
      <c r="S149" s="236"/>
      <c r="T149" s="236"/>
      <c r="U149" s="236"/>
      <c r="V149" s="236"/>
      <c r="W149" s="236"/>
      <c r="X149" s="236"/>
    </row>
    <row r="150" spans="9:24" s="235" customFormat="1" ht="12.75" customHeight="1" x14ac:dyDescent="0.2">
      <c r="I150" s="236"/>
      <c r="J150" s="236"/>
      <c r="K150" s="236"/>
      <c r="L150" s="236"/>
      <c r="M150" s="190"/>
      <c r="N150" s="240"/>
      <c r="O150" s="240"/>
      <c r="P150" s="236"/>
      <c r="Q150" s="236"/>
      <c r="R150" s="236"/>
      <c r="S150" s="236"/>
      <c r="T150" s="236"/>
      <c r="U150" s="236"/>
      <c r="V150" s="236"/>
      <c r="W150" s="236"/>
      <c r="X150" s="236"/>
    </row>
    <row r="151" spans="9:24" s="235" customFormat="1" ht="12.75" customHeight="1" x14ac:dyDescent="0.2">
      <c r="I151" s="236"/>
      <c r="J151" s="236"/>
      <c r="K151" s="236"/>
      <c r="L151" s="236"/>
      <c r="M151" s="190"/>
      <c r="N151" s="240"/>
      <c r="O151" s="240"/>
      <c r="P151" s="236"/>
      <c r="Q151" s="236"/>
      <c r="R151" s="236"/>
      <c r="S151" s="236"/>
      <c r="T151" s="236"/>
      <c r="U151" s="236"/>
      <c r="V151" s="236"/>
      <c r="W151" s="236"/>
      <c r="X151" s="236"/>
    </row>
    <row r="152" spans="9:24" s="235" customFormat="1" ht="12.75" customHeight="1" x14ac:dyDescent="0.2">
      <c r="I152" s="236"/>
      <c r="J152" s="236"/>
      <c r="K152" s="236"/>
      <c r="L152" s="236"/>
      <c r="M152" s="190"/>
      <c r="N152" s="240"/>
      <c r="O152" s="240"/>
      <c r="P152" s="236"/>
      <c r="Q152" s="236"/>
      <c r="R152" s="236"/>
      <c r="S152" s="236"/>
      <c r="T152" s="236"/>
      <c r="U152" s="236"/>
      <c r="V152" s="236"/>
      <c r="W152" s="236"/>
      <c r="X152" s="236"/>
    </row>
    <row r="153" spans="9:24" s="235" customFormat="1" ht="12.75" customHeight="1" x14ac:dyDescent="0.2">
      <c r="I153" s="236"/>
      <c r="J153" s="236"/>
      <c r="K153" s="236"/>
      <c r="L153" s="236"/>
      <c r="M153" s="190"/>
      <c r="N153" s="240"/>
      <c r="O153" s="240"/>
      <c r="P153" s="236"/>
      <c r="Q153" s="236"/>
      <c r="R153" s="236"/>
      <c r="S153" s="236"/>
      <c r="T153" s="236"/>
      <c r="U153" s="236"/>
      <c r="V153" s="236"/>
      <c r="W153" s="236"/>
      <c r="X153" s="236"/>
    </row>
    <row r="154" spans="9:24" s="235" customFormat="1" ht="12.75" customHeight="1" x14ac:dyDescent="0.2">
      <c r="I154" s="236"/>
      <c r="J154" s="236"/>
      <c r="K154" s="236"/>
      <c r="L154" s="236"/>
      <c r="M154" s="190"/>
      <c r="N154" s="240"/>
      <c r="O154" s="240"/>
      <c r="P154" s="236"/>
      <c r="Q154" s="236"/>
      <c r="R154" s="236"/>
      <c r="S154" s="236"/>
      <c r="T154" s="236"/>
      <c r="U154" s="236"/>
      <c r="V154" s="236"/>
      <c r="W154" s="236"/>
      <c r="X154" s="236"/>
    </row>
    <row r="155" spans="9:24" s="235" customFormat="1" ht="12.75" customHeight="1" x14ac:dyDescent="0.2">
      <c r="I155" s="236"/>
      <c r="J155" s="236"/>
      <c r="K155" s="236"/>
      <c r="L155" s="236"/>
      <c r="M155" s="190"/>
      <c r="N155" s="240"/>
      <c r="O155" s="240"/>
      <c r="P155" s="236"/>
      <c r="Q155" s="236"/>
      <c r="R155" s="236"/>
      <c r="S155" s="236"/>
      <c r="T155" s="236"/>
      <c r="U155" s="236"/>
      <c r="V155" s="236"/>
      <c r="W155" s="236"/>
      <c r="X155" s="236"/>
    </row>
    <row r="156" spans="9:24" s="235" customFormat="1" ht="12.75" customHeight="1" x14ac:dyDescent="0.2">
      <c r="I156" s="236"/>
      <c r="J156" s="236"/>
      <c r="K156" s="236"/>
      <c r="L156" s="236"/>
      <c r="M156" s="190"/>
      <c r="N156" s="240"/>
      <c r="O156" s="240"/>
      <c r="P156" s="236"/>
      <c r="Q156" s="236"/>
      <c r="R156" s="236"/>
      <c r="S156" s="236"/>
      <c r="T156" s="236"/>
      <c r="U156" s="236"/>
      <c r="V156" s="236"/>
      <c r="W156" s="236"/>
      <c r="X156" s="236"/>
    </row>
    <row r="157" spans="9:24" s="235" customFormat="1" ht="12.75" customHeight="1" x14ac:dyDescent="0.2">
      <c r="I157" s="236"/>
      <c r="J157" s="236"/>
      <c r="K157" s="236"/>
      <c r="L157" s="236"/>
      <c r="M157" s="190"/>
      <c r="N157" s="240"/>
      <c r="O157" s="240"/>
      <c r="P157" s="236"/>
      <c r="Q157" s="236"/>
      <c r="R157" s="236"/>
      <c r="S157" s="236"/>
      <c r="T157" s="236"/>
      <c r="U157" s="236"/>
      <c r="V157" s="236"/>
      <c r="W157" s="236"/>
      <c r="X157" s="236"/>
    </row>
    <row r="158" spans="9:24" s="235" customFormat="1" ht="12.75" customHeight="1" x14ac:dyDescent="0.2">
      <c r="I158" s="236"/>
      <c r="J158" s="236"/>
      <c r="K158" s="236"/>
      <c r="L158" s="236"/>
      <c r="M158" s="190"/>
      <c r="N158" s="240"/>
      <c r="O158" s="240"/>
      <c r="P158" s="236"/>
      <c r="Q158" s="236"/>
      <c r="R158" s="236"/>
      <c r="S158" s="236"/>
      <c r="T158" s="236"/>
      <c r="U158" s="236"/>
      <c r="V158" s="236"/>
      <c r="W158" s="236"/>
      <c r="X158" s="236"/>
    </row>
    <row r="159" spans="9:24" s="235" customFormat="1" ht="12.75" customHeight="1" x14ac:dyDescent="0.2">
      <c r="I159" s="236"/>
      <c r="J159" s="236"/>
      <c r="K159" s="236"/>
      <c r="L159" s="236"/>
      <c r="M159" s="190"/>
      <c r="N159" s="240"/>
      <c r="O159" s="240"/>
      <c r="P159" s="236"/>
      <c r="Q159" s="236"/>
      <c r="R159" s="236"/>
      <c r="S159" s="236"/>
      <c r="T159" s="236"/>
      <c r="U159" s="236"/>
      <c r="V159" s="236"/>
      <c r="W159" s="236"/>
      <c r="X159" s="236"/>
    </row>
    <row r="160" spans="9:24" s="235" customFormat="1" ht="12.75" customHeight="1" x14ac:dyDescent="0.2">
      <c r="I160" s="236"/>
      <c r="J160" s="236"/>
      <c r="K160" s="236"/>
      <c r="L160" s="236"/>
      <c r="M160" s="190"/>
      <c r="N160" s="240"/>
      <c r="O160" s="240"/>
      <c r="P160" s="236"/>
      <c r="Q160" s="236"/>
      <c r="R160" s="236"/>
      <c r="S160" s="236"/>
      <c r="T160" s="236"/>
      <c r="U160" s="236"/>
      <c r="V160" s="236"/>
      <c r="W160" s="236"/>
      <c r="X160" s="236"/>
    </row>
    <row r="161" spans="9:24" s="235" customFormat="1" ht="12.75" customHeight="1" x14ac:dyDescent="0.2">
      <c r="I161" s="236"/>
      <c r="J161" s="236"/>
      <c r="K161" s="236"/>
      <c r="L161" s="236"/>
      <c r="M161" s="190"/>
      <c r="N161" s="240"/>
      <c r="O161" s="240"/>
      <c r="P161" s="236"/>
      <c r="Q161" s="236"/>
      <c r="R161" s="236"/>
      <c r="S161" s="236"/>
      <c r="T161" s="236"/>
      <c r="U161" s="236"/>
      <c r="V161" s="236"/>
      <c r="W161" s="236"/>
      <c r="X161" s="236"/>
    </row>
    <row r="162" spans="9:24" s="235" customFormat="1" ht="12.75" customHeight="1" x14ac:dyDescent="0.2">
      <c r="I162" s="236"/>
      <c r="J162" s="236"/>
      <c r="K162" s="236"/>
      <c r="L162" s="236"/>
      <c r="M162" s="190"/>
      <c r="N162" s="240"/>
      <c r="O162" s="240"/>
      <c r="P162" s="236"/>
      <c r="Q162" s="236"/>
      <c r="R162" s="236"/>
      <c r="S162" s="236"/>
      <c r="T162" s="236"/>
      <c r="U162" s="236"/>
      <c r="V162" s="236"/>
      <c r="W162" s="236"/>
      <c r="X162" s="236"/>
    </row>
    <row r="163" spans="9:24" s="235" customFormat="1" ht="12.75" customHeight="1" x14ac:dyDescent="0.2">
      <c r="I163" s="236"/>
      <c r="J163" s="236"/>
      <c r="K163" s="236"/>
      <c r="L163" s="236"/>
      <c r="M163" s="190"/>
      <c r="N163" s="240"/>
      <c r="O163" s="240"/>
      <c r="P163" s="236"/>
      <c r="Q163" s="236"/>
      <c r="R163" s="236"/>
      <c r="S163" s="236"/>
      <c r="T163" s="236"/>
      <c r="U163" s="236"/>
      <c r="V163" s="236"/>
      <c r="W163" s="236"/>
      <c r="X163" s="236"/>
    </row>
    <row r="164" spans="9:24" s="235" customFormat="1" ht="12.75" customHeight="1" x14ac:dyDescent="0.2">
      <c r="I164" s="236"/>
      <c r="J164" s="236"/>
      <c r="K164" s="236"/>
      <c r="L164" s="236"/>
      <c r="M164" s="190"/>
      <c r="N164" s="240"/>
      <c r="O164" s="240"/>
      <c r="P164" s="236"/>
      <c r="Q164" s="236"/>
      <c r="R164" s="236"/>
      <c r="S164" s="236"/>
      <c r="T164" s="236"/>
      <c r="U164" s="236"/>
      <c r="V164" s="236"/>
      <c r="W164" s="236"/>
      <c r="X164" s="236"/>
    </row>
    <row r="165" spans="9:24" s="235" customFormat="1" ht="12.75" customHeight="1" x14ac:dyDescent="0.2">
      <c r="I165" s="236"/>
      <c r="J165" s="236"/>
      <c r="K165" s="236"/>
      <c r="L165" s="236"/>
      <c r="M165" s="190"/>
      <c r="N165" s="240"/>
      <c r="O165" s="240"/>
      <c r="P165" s="236"/>
      <c r="Q165" s="236"/>
      <c r="R165" s="236"/>
      <c r="S165" s="236"/>
      <c r="T165" s="236"/>
      <c r="U165" s="236"/>
      <c r="V165" s="236"/>
      <c r="W165" s="236"/>
      <c r="X165" s="236"/>
    </row>
    <row r="166" spans="9:24" s="235" customFormat="1" ht="12.75" customHeight="1" x14ac:dyDescent="0.2">
      <c r="I166" s="236"/>
      <c r="J166" s="236"/>
      <c r="K166" s="236"/>
      <c r="L166" s="236"/>
      <c r="M166" s="190"/>
      <c r="N166" s="240"/>
      <c r="O166" s="240"/>
      <c r="P166" s="236"/>
      <c r="Q166" s="236"/>
      <c r="R166" s="236"/>
      <c r="S166" s="236"/>
      <c r="T166" s="236"/>
      <c r="U166" s="236"/>
      <c r="V166" s="236"/>
      <c r="W166" s="236"/>
      <c r="X166" s="236"/>
    </row>
    <row r="167" spans="9:24" s="235" customFormat="1" ht="12.75" customHeight="1" x14ac:dyDescent="0.2">
      <c r="I167" s="236"/>
      <c r="J167" s="236"/>
      <c r="K167" s="236"/>
      <c r="L167" s="236"/>
      <c r="M167" s="190"/>
      <c r="N167" s="240"/>
      <c r="O167" s="240"/>
      <c r="P167" s="236"/>
      <c r="Q167" s="236"/>
      <c r="R167" s="236"/>
      <c r="S167" s="236"/>
      <c r="T167" s="236"/>
      <c r="U167" s="236"/>
      <c r="V167" s="236"/>
      <c r="W167" s="236"/>
      <c r="X167" s="236"/>
    </row>
    <row r="168" spans="9:24" s="235" customFormat="1" ht="12.75" customHeight="1" x14ac:dyDescent="0.2">
      <c r="I168" s="236"/>
      <c r="J168" s="236"/>
      <c r="K168" s="236"/>
      <c r="L168" s="236"/>
      <c r="M168" s="190"/>
      <c r="N168" s="240"/>
      <c r="O168" s="240"/>
      <c r="P168" s="236"/>
      <c r="Q168" s="236"/>
      <c r="R168" s="236"/>
      <c r="S168" s="236"/>
      <c r="T168" s="236"/>
      <c r="U168" s="236"/>
      <c r="V168" s="236"/>
      <c r="W168" s="236"/>
      <c r="X168" s="236"/>
    </row>
    <row r="169" spans="9:24" s="235" customFormat="1" ht="12.75" customHeight="1" x14ac:dyDescent="0.2">
      <c r="I169" s="236"/>
      <c r="J169" s="236"/>
      <c r="K169" s="236"/>
      <c r="L169" s="236"/>
      <c r="M169" s="190"/>
      <c r="N169" s="240"/>
      <c r="O169" s="240"/>
      <c r="P169" s="236"/>
      <c r="Q169" s="236"/>
      <c r="R169" s="236"/>
      <c r="S169" s="236"/>
      <c r="T169" s="236"/>
      <c r="U169" s="236"/>
      <c r="V169" s="236"/>
      <c r="W169" s="236"/>
      <c r="X169" s="236"/>
    </row>
    <row r="170" spans="9:24" s="235" customFormat="1" ht="12.75" customHeight="1" x14ac:dyDescent="0.2">
      <c r="I170" s="236"/>
      <c r="J170" s="236"/>
      <c r="K170" s="236"/>
      <c r="L170" s="236"/>
      <c r="M170" s="190"/>
      <c r="N170" s="240"/>
      <c r="O170" s="240"/>
      <c r="P170" s="236"/>
      <c r="Q170" s="236"/>
      <c r="R170" s="236"/>
      <c r="S170" s="236"/>
      <c r="T170" s="236"/>
      <c r="U170" s="236"/>
      <c r="V170" s="236"/>
      <c r="W170" s="236"/>
      <c r="X170" s="236"/>
    </row>
    <row r="171" spans="9:24" s="235" customFormat="1" ht="12.75" customHeight="1" x14ac:dyDescent="0.2">
      <c r="I171" s="236"/>
      <c r="J171" s="236"/>
      <c r="K171" s="236"/>
      <c r="L171" s="236"/>
      <c r="M171" s="190"/>
      <c r="N171" s="240"/>
      <c r="O171" s="240"/>
      <c r="P171" s="236"/>
      <c r="Q171" s="236"/>
      <c r="R171" s="236"/>
      <c r="S171" s="236"/>
      <c r="T171" s="236"/>
      <c r="U171" s="236"/>
      <c r="V171" s="236"/>
      <c r="W171" s="236"/>
      <c r="X171" s="236"/>
    </row>
    <row r="172" spans="9:24" s="235" customFormat="1" ht="12.75" customHeight="1" x14ac:dyDescent="0.2">
      <c r="I172" s="236"/>
      <c r="J172" s="236"/>
      <c r="K172" s="236"/>
      <c r="L172" s="236"/>
      <c r="M172" s="190"/>
      <c r="N172" s="240"/>
      <c r="O172" s="240"/>
      <c r="P172" s="236"/>
      <c r="Q172" s="236"/>
      <c r="R172" s="236"/>
      <c r="S172" s="236"/>
      <c r="T172" s="236"/>
      <c r="U172" s="236"/>
      <c r="V172" s="236"/>
      <c r="W172" s="236"/>
      <c r="X172" s="236"/>
    </row>
    <row r="173" spans="9:24" s="235" customFormat="1" ht="12.75" customHeight="1" x14ac:dyDescent="0.2">
      <c r="I173" s="236"/>
      <c r="J173" s="236"/>
      <c r="K173" s="236"/>
      <c r="L173" s="236"/>
      <c r="M173" s="190"/>
      <c r="N173" s="240"/>
      <c r="O173" s="240"/>
      <c r="P173" s="236"/>
      <c r="Q173" s="236"/>
      <c r="R173" s="236"/>
      <c r="S173" s="236"/>
      <c r="T173" s="236"/>
      <c r="U173" s="236"/>
      <c r="V173" s="236"/>
      <c r="W173" s="236"/>
      <c r="X173" s="236"/>
    </row>
    <row r="174" spans="9:24" s="235" customFormat="1" ht="12.75" customHeight="1" x14ac:dyDescent="0.2">
      <c r="I174" s="236"/>
      <c r="J174" s="236"/>
      <c r="K174" s="236"/>
      <c r="L174" s="236"/>
      <c r="M174" s="190"/>
      <c r="N174" s="236"/>
      <c r="O174" s="236"/>
      <c r="P174" s="236"/>
      <c r="Q174" s="236"/>
      <c r="R174" s="236"/>
      <c r="S174" s="236"/>
      <c r="T174" s="236"/>
      <c r="U174" s="236"/>
      <c r="V174" s="236"/>
      <c r="W174" s="236"/>
      <c r="X174" s="236"/>
    </row>
    <row r="175" spans="9:24" s="235" customFormat="1" ht="12.75" customHeight="1" x14ac:dyDescent="0.2">
      <c r="I175" s="236"/>
      <c r="J175" s="236"/>
      <c r="K175" s="236"/>
      <c r="L175" s="236"/>
      <c r="M175" s="190"/>
      <c r="N175" s="236"/>
      <c r="O175" s="236"/>
      <c r="P175" s="236"/>
      <c r="Q175" s="236"/>
      <c r="R175" s="236"/>
      <c r="S175" s="236"/>
      <c r="T175" s="236"/>
      <c r="U175" s="236"/>
      <c r="V175" s="236"/>
      <c r="W175" s="236"/>
      <c r="X175" s="236"/>
    </row>
    <row r="176" spans="9:24" s="235" customFormat="1" ht="12.75" customHeight="1" x14ac:dyDescent="0.2">
      <c r="I176" s="236"/>
      <c r="J176" s="236"/>
      <c r="K176" s="236"/>
      <c r="L176" s="236"/>
      <c r="M176" s="190"/>
      <c r="N176" s="236"/>
      <c r="O176" s="236"/>
      <c r="P176" s="236"/>
      <c r="Q176" s="236"/>
      <c r="R176" s="236"/>
      <c r="S176" s="236"/>
      <c r="T176" s="236"/>
      <c r="U176" s="236"/>
      <c r="V176" s="236"/>
      <c r="W176" s="236"/>
      <c r="X176" s="236"/>
    </row>
    <row r="177" spans="9:24" s="235" customFormat="1" ht="12.75" customHeight="1" x14ac:dyDescent="0.2">
      <c r="I177" s="236"/>
      <c r="J177" s="236"/>
      <c r="K177" s="236"/>
      <c r="L177" s="236"/>
      <c r="M177" s="190"/>
      <c r="N177" s="236"/>
      <c r="O177" s="236"/>
      <c r="P177" s="236"/>
      <c r="Q177" s="236"/>
      <c r="R177" s="236"/>
      <c r="S177" s="236"/>
      <c r="T177" s="236"/>
      <c r="U177" s="236"/>
      <c r="V177" s="236"/>
      <c r="W177" s="236"/>
      <c r="X177" s="236"/>
    </row>
    <row r="178" spans="9:24" s="235" customFormat="1" ht="12.75" customHeight="1" x14ac:dyDescent="0.2">
      <c r="I178" s="236"/>
      <c r="J178" s="236"/>
      <c r="K178" s="236"/>
      <c r="L178" s="236"/>
      <c r="M178" s="190"/>
      <c r="N178" s="236"/>
      <c r="O178" s="236"/>
      <c r="P178" s="236"/>
      <c r="Q178" s="236"/>
      <c r="R178" s="236"/>
      <c r="S178" s="236"/>
      <c r="T178" s="236"/>
      <c r="U178" s="236"/>
      <c r="V178" s="236"/>
      <c r="W178" s="236"/>
      <c r="X178" s="236"/>
    </row>
    <row r="179" spans="9:24" s="235" customFormat="1" ht="12.75" customHeight="1" x14ac:dyDescent="0.2">
      <c r="I179" s="236"/>
      <c r="J179" s="236"/>
      <c r="K179" s="236"/>
      <c r="L179" s="236"/>
      <c r="M179" s="190"/>
      <c r="N179" s="236"/>
      <c r="O179" s="236"/>
      <c r="P179" s="236"/>
      <c r="Q179" s="236"/>
      <c r="R179" s="236"/>
      <c r="S179" s="236"/>
      <c r="T179" s="236"/>
      <c r="U179" s="236"/>
      <c r="V179" s="236"/>
      <c r="W179" s="236"/>
      <c r="X179" s="236"/>
    </row>
    <row r="180" spans="9:24" s="235" customFormat="1" ht="12.75" customHeight="1" x14ac:dyDescent="0.2">
      <c r="I180" s="236"/>
      <c r="J180" s="236"/>
      <c r="K180" s="236"/>
      <c r="L180" s="236"/>
      <c r="M180" s="190"/>
      <c r="N180" s="240"/>
      <c r="O180" s="236"/>
      <c r="P180" s="236"/>
      <c r="Q180" s="236"/>
      <c r="R180" s="236"/>
      <c r="S180" s="236"/>
      <c r="T180" s="236"/>
      <c r="U180" s="236"/>
      <c r="V180" s="236"/>
      <c r="W180" s="236"/>
      <c r="X180" s="236"/>
    </row>
    <row r="181" spans="9:24" s="235" customFormat="1" ht="12.75" customHeight="1" x14ac:dyDescent="0.2">
      <c r="I181" s="236"/>
      <c r="J181" s="236"/>
      <c r="K181" s="236"/>
      <c r="L181" s="236"/>
      <c r="M181" s="190"/>
      <c r="N181" s="236"/>
      <c r="O181" s="236"/>
      <c r="P181" s="236"/>
      <c r="Q181" s="236"/>
      <c r="R181" s="236"/>
      <c r="S181" s="236"/>
      <c r="T181" s="236"/>
      <c r="U181" s="236"/>
      <c r="V181" s="236"/>
      <c r="W181" s="236"/>
      <c r="X181" s="236"/>
    </row>
    <row r="182" spans="9:24" s="235" customFormat="1" ht="12.75" customHeight="1" x14ac:dyDescent="0.2">
      <c r="I182" s="236"/>
      <c r="J182" s="236"/>
      <c r="K182" s="236"/>
      <c r="L182" s="236"/>
      <c r="M182" s="190"/>
      <c r="N182" s="236"/>
      <c r="O182" s="236"/>
      <c r="P182" s="236"/>
      <c r="Q182" s="236"/>
      <c r="R182" s="236"/>
      <c r="S182" s="236"/>
      <c r="T182" s="236"/>
      <c r="U182" s="236"/>
      <c r="V182" s="236"/>
      <c r="W182" s="236"/>
      <c r="X182" s="236"/>
    </row>
    <row r="183" spans="9:24" s="235" customFormat="1" ht="12.75" customHeight="1" x14ac:dyDescent="0.2">
      <c r="I183" s="236"/>
      <c r="J183" s="236"/>
      <c r="K183" s="236"/>
      <c r="L183" s="236"/>
      <c r="M183" s="190"/>
      <c r="N183" s="236"/>
      <c r="O183" s="236"/>
      <c r="P183" s="236"/>
      <c r="Q183" s="236"/>
      <c r="R183" s="236"/>
      <c r="S183" s="236"/>
      <c r="T183" s="236"/>
      <c r="U183" s="236"/>
      <c r="V183" s="236"/>
      <c r="W183" s="236"/>
      <c r="X183" s="236"/>
    </row>
    <row r="184" spans="9:24" s="235" customFormat="1" ht="12.75" customHeight="1" x14ac:dyDescent="0.2">
      <c r="I184" s="236"/>
      <c r="J184" s="236"/>
      <c r="K184" s="236"/>
      <c r="L184" s="236"/>
      <c r="M184" s="190"/>
      <c r="N184" s="236"/>
      <c r="O184" s="236"/>
      <c r="P184" s="236"/>
      <c r="Q184" s="236"/>
      <c r="R184" s="236"/>
      <c r="S184" s="236"/>
      <c r="T184" s="236"/>
      <c r="U184" s="236"/>
      <c r="V184" s="236"/>
      <c r="W184" s="236"/>
      <c r="X184" s="236"/>
    </row>
    <row r="185" spans="9:24" s="235" customFormat="1" ht="12.75" customHeight="1" x14ac:dyDescent="0.2">
      <c r="I185" s="236"/>
      <c r="J185" s="236"/>
      <c r="K185" s="236"/>
      <c r="L185" s="236"/>
      <c r="M185" s="190"/>
      <c r="N185" s="240"/>
      <c r="O185" s="236"/>
      <c r="P185" s="236"/>
      <c r="Q185" s="236"/>
      <c r="R185" s="236"/>
      <c r="S185" s="236"/>
      <c r="T185" s="236"/>
      <c r="U185" s="236"/>
      <c r="V185" s="236"/>
      <c r="W185" s="236"/>
      <c r="X185" s="236"/>
    </row>
    <row r="186" spans="9:24" s="235" customFormat="1" ht="12.75" customHeight="1" x14ac:dyDescent="0.2">
      <c r="I186" s="236"/>
      <c r="J186" s="236"/>
      <c r="K186" s="236"/>
      <c r="L186" s="236"/>
      <c r="M186" s="190"/>
      <c r="N186" s="240"/>
      <c r="O186" s="236"/>
      <c r="P186" s="236"/>
      <c r="Q186" s="236"/>
      <c r="R186" s="236"/>
      <c r="S186" s="236"/>
      <c r="T186" s="236"/>
      <c r="U186" s="236"/>
      <c r="V186" s="236"/>
      <c r="W186" s="236"/>
      <c r="X186" s="236"/>
    </row>
    <row r="187" spans="9:24" s="235" customFormat="1" ht="12.75" customHeight="1" x14ac:dyDescent="0.2">
      <c r="I187" s="236"/>
      <c r="J187" s="236"/>
      <c r="K187" s="236"/>
      <c r="L187" s="236"/>
      <c r="M187" s="190"/>
      <c r="N187" s="240"/>
      <c r="O187" s="236"/>
      <c r="P187" s="236"/>
      <c r="Q187" s="236"/>
      <c r="R187" s="236"/>
      <c r="S187" s="236"/>
      <c r="T187" s="236"/>
      <c r="U187" s="236"/>
      <c r="V187" s="236"/>
      <c r="W187" s="236"/>
      <c r="X187" s="236"/>
    </row>
    <row r="188" spans="9:24" s="235" customFormat="1" ht="12.75" customHeight="1" x14ac:dyDescent="0.2">
      <c r="I188" s="236"/>
      <c r="J188" s="236"/>
      <c r="K188" s="236"/>
      <c r="L188" s="236"/>
      <c r="M188" s="190"/>
      <c r="N188" s="240"/>
      <c r="O188" s="236"/>
      <c r="P188" s="236"/>
      <c r="Q188" s="236"/>
      <c r="R188" s="236"/>
      <c r="S188" s="236"/>
      <c r="T188" s="236"/>
      <c r="U188" s="236"/>
      <c r="V188" s="236"/>
      <c r="W188" s="236"/>
      <c r="X188" s="236"/>
    </row>
    <row r="189" spans="9:24" s="235" customFormat="1" ht="12.75" customHeight="1" x14ac:dyDescent="0.2">
      <c r="I189" s="236"/>
      <c r="J189" s="236"/>
      <c r="K189" s="236"/>
      <c r="L189" s="236"/>
      <c r="M189" s="190"/>
      <c r="N189" s="240"/>
      <c r="O189" s="236"/>
      <c r="P189" s="236"/>
      <c r="Q189" s="236"/>
      <c r="R189" s="236"/>
      <c r="S189" s="236"/>
      <c r="T189" s="236"/>
      <c r="U189" s="236"/>
      <c r="V189" s="236"/>
      <c r="W189" s="236"/>
      <c r="X189" s="236"/>
    </row>
    <row r="190" spans="9:24" s="235" customFormat="1" ht="12.75" customHeight="1" x14ac:dyDescent="0.2">
      <c r="I190" s="236"/>
      <c r="J190" s="236"/>
      <c r="K190" s="236"/>
      <c r="L190" s="236"/>
      <c r="M190" s="190"/>
      <c r="N190" s="240"/>
      <c r="O190" s="236"/>
      <c r="P190" s="236"/>
      <c r="Q190" s="236"/>
      <c r="R190" s="236"/>
      <c r="S190" s="236"/>
      <c r="T190" s="236"/>
      <c r="U190" s="236"/>
      <c r="V190" s="236"/>
      <c r="W190" s="236"/>
      <c r="X190" s="236"/>
    </row>
    <row r="191" spans="9:24" s="235" customFormat="1" ht="12.75" customHeight="1" x14ac:dyDescent="0.2">
      <c r="I191" s="236"/>
      <c r="J191" s="236"/>
      <c r="K191" s="236"/>
      <c r="L191" s="236"/>
      <c r="M191" s="190"/>
      <c r="N191" s="240"/>
      <c r="O191" s="236"/>
      <c r="P191" s="236"/>
      <c r="Q191" s="236"/>
      <c r="R191" s="236"/>
      <c r="S191" s="236"/>
      <c r="T191" s="236"/>
      <c r="U191" s="236"/>
      <c r="V191" s="236"/>
      <c r="W191" s="236"/>
      <c r="X191" s="236"/>
    </row>
    <row r="192" spans="9:24" s="235" customFormat="1" ht="12.75" customHeight="1" x14ac:dyDescent="0.2">
      <c r="I192" s="236"/>
      <c r="J192" s="236"/>
      <c r="K192" s="236"/>
      <c r="L192" s="236"/>
      <c r="M192" s="190"/>
      <c r="N192" s="240"/>
      <c r="O192" s="236"/>
      <c r="P192" s="236"/>
      <c r="Q192" s="236"/>
      <c r="R192" s="236"/>
      <c r="S192" s="236"/>
      <c r="T192" s="236"/>
      <c r="U192" s="236"/>
      <c r="V192" s="236"/>
      <c r="W192" s="236"/>
      <c r="X192" s="236"/>
    </row>
    <row r="193" spans="9:24" s="235" customFormat="1" ht="12.75" customHeight="1" x14ac:dyDescent="0.2">
      <c r="I193" s="236"/>
      <c r="J193" s="236"/>
      <c r="K193" s="236"/>
      <c r="L193" s="236"/>
      <c r="M193" s="190"/>
      <c r="N193" s="236"/>
      <c r="O193" s="236"/>
      <c r="P193" s="236"/>
      <c r="Q193" s="236"/>
      <c r="R193" s="236"/>
      <c r="S193" s="236"/>
      <c r="T193" s="236"/>
      <c r="U193" s="236"/>
      <c r="V193" s="236"/>
      <c r="W193" s="236"/>
      <c r="X193" s="236"/>
    </row>
    <row r="194" spans="9:24" s="235" customFormat="1" ht="12.75" customHeight="1" x14ac:dyDescent="0.2">
      <c r="I194" s="236"/>
      <c r="J194" s="236"/>
      <c r="K194" s="236"/>
      <c r="L194" s="236"/>
      <c r="M194" s="190"/>
      <c r="N194" s="236"/>
      <c r="O194" s="236"/>
      <c r="P194" s="236"/>
      <c r="Q194" s="236"/>
      <c r="R194" s="236"/>
      <c r="S194" s="236"/>
      <c r="T194" s="236"/>
      <c r="U194" s="236"/>
      <c r="V194" s="236"/>
      <c r="W194" s="236"/>
      <c r="X194" s="236"/>
    </row>
    <row r="195" spans="9:24" s="235" customFormat="1" ht="12.75" customHeight="1" x14ac:dyDescent="0.2">
      <c r="I195" s="236"/>
      <c r="J195" s="236"/>
      <c r="K195" s="236"/>
      <c r="L195" s="236"/>
      <c r="M195" s="190"/>
      <c r="N195" s="236"/>
      <c r="O195" s="236"/>
      <c r="P195" s="236"/>
      <c r="Q195" s="236"/>
      <c r="R195" s="236"/>
      <c r="S195" s="236"/>
      <c r="T195" s="236"/>
      <c r="U195" s="236"/>
      <c r="V195" s="236"/>
      <c r="W195" s="236"/>
      <c r="X195" s="236"/>
    </row>
    <row r="196" spans="9:24" s="235" customFormat="1" ht="12.75" customHeight="1" x14ac:dyDescent="0.2">
      <c r="I196" s="236"/>
      <c r="J196" s="236"/>
      <c r="K196" s="236"/>
      <c r="L196" s="236"/>
      <c r="M196" s="190"/>
      <c r="N196" s="240"/>
      <c r="O196" s="236"/>
      <c r="P196" s="236"/>
      <c r="Q196" s="236"/>
      <c r="R196" s="236"/>
      <c r="S196" s="236"/>
      <c r="T196" s="236"/>
      <c r="U196" s="236"/>
      <c r="V196" s="236"/>
      <c r="W196" s="236"/>
      <c r="X196" s="236"/>
    </row>
    <row r="197" spans="9:24" s="235" customFormat="1" ht="12.75" customHeight="1" x14ac:dyDescent="0.2">
      <c r="I197" s="236"/>
      <c r="J197" s="236"/>
      <c r="K197" s="236"/>
      <c r="L197" s="236"/>
      <c r="M197" s="190"/>
      <c r="N197" s="236"/>
      <c r="O197" s="236"/>
      <c r="P197" s="236"/>
      <c r="Q197" s="236"/>
      <c r="R197" s="236"/>
      <c r="S197" s="236"/>
      <c r="T197" s="236"/>
      <c r="U197" s="236"/>
      <c r="V197" s="236"/>
      <c r="W197" s="236"/>
      <c r="X197" s="236"/>
    </row>
    <row r="198" spans="9:24" s="235" customFormat="1" ht="12.75" customHeight="1" x14ac:dyDescent="0.2">
      <c r="I198" s="236"/>
      <c r="J198" s="236"/>
      <c r="K198" s="236"/>
      <c r="L198" s="236"/>
      <c r="M198" s="190"/>
      <c r="N198" s="236"/>
      <c r="O198" s="236"/>
      <c r="P198" s="236"/>
      <c r="Q198" s="236"/>
      <c r="R198" s="236"/>
      <c r="S198" s="236"/>
      <c r="T198" s="236"/>
      <c r="U198" s="236"/>
      <c r="V198" s="236"/>
      <c r="W198" s="236"/>
      <c r="X198" s="236"/>
    </row>
    <row r="199" spans="9:24" s="235" customFormat="1" ht="12.75" customHeight="1" x14ac:dyDescent="0.2">
      <c r="I199" s="236"/>
      <c r="J199" s="236"/>
      <c r="K199" s="236"/>
      <c r="L199" s="236"/>
      <c r="M199" s="190"/>
      <c r="N199" s="236"/>
      <c r="O199" s="236"/>
      <c r="P199" s="236"/>
      <c r="Q199" s="236"/>
      <c r="R199" s="236"/>
      <c r="S199" s="236"/>
      <c r="T199" s="236"/>
      <c r="U199" s="236"/>
      <c r="V199" s="236"/>
      <c r="W199" s="236"/>
      <c r="X199" s="236"/>
    </row>
    <row r="200" spans="9:24" s="235" customFormat="1" ht="12.75" customHeight="1" x14ac:dyDescent="0.2">
      <c r="I200" s="236"/>
      <c r="J200" s="236"/>
      <c r="K200" s="236"/>
      <c r="L200" s="236"/>
      <c r="M200" s="190"/>
      <c r="N200" s="236"/>
      <c r="O200" s="236"/>
      <c r="P200" s="236"/>
      <c r="Q200" s="236"/>
      <c r="R200" s="236"/>
      <c r="S200" s="236"/>
      <c r="T200" s="236"/>
      <c r="U200" s="236"/>
      <c r="V200" s="236"/>
      <c r="W200" s="236"/>
      <c r="X200" s="236"/>
    </row>
    <row r="201" spans="9:24" s="235" customFormat="1" ht="12.75" customHeight="1" x14ac:dyDescent="0.2">
      <c r="I201" s="236"/>
      <c r="J201" s="236"/>
      <c r="K201" s="236"/>
      <c r="L201" s="236"/>
      <c r="M201" s="190"/>
      <c r="N201" s="236"/>
      <c r="O201" s="236"/>
      <c r="P201" s="236"/>
      <c r="Q201" s="236"/>
      <c r="R201" s="236"/>
      <c r="S201" s="236"/>
      <c r="T201" s="236"/>
      <c r="U201" s="236"/>
      <c r="V201" s="236"/>
      <c r="W201" s="236"/>
      <c r="X201" s="236"/>
    </row>
    <row r="202" spans="9:24" s="235" customFormat="1" ht="12.75" customHeight="1" x14ac:dyDescent="0.2">
      <c r="I202" s="236"/>
      <c r="J202" s="236"/>
      <c r="K202" s="236"/>
      <c r="L202" s="236"/>
      <c r="M202" s="190"/>
      <c r="N202" s="236"/>
      <c r="O202" s="236"/>
      <c r="P202" s="236"/>
      <c r="Q202" s="236"/>
      <c r="R202" s="236"/>
      <c r="S202" s="236"/>
      <c r="T202" s="236"/>
      <c r="U202" s="236"/>
      <c r="V202" s="236"/>
      <c r="W202" s="236"/>
      <c r="X202" s="236"/>
    </row>
    <row r="203" spans="9:24" s="235" customFormat="1" ht="12.75" customHeight="1" x14ac:dyDescent="0.2">
      <c r="I203" s="236"/>
      <c r="J203" s="236"/>
      <c r="K203" s="236"/>
      <c r="L203" s="236"/>
      <c r="M203" s="190"/>
      <c r="N203" s="236"/>
      <c r="O203" s="236"/>
      <c r="P203" s="236"/>
      <c r="Q203" s="236"/>
      <c r="R203" s="236"/>
      <c r="S203" s="236"/>
      <c r="T203" s="236"/>
      <c r="U203" s="236"/>
      <c r="V203" s="236"/>
      <c r="W203" s="236"/>
      <c r="X203" s="236"/>
    </row>
    <row r="204" spans="9:24" s="235" customFormat="1" ht="12.75" customHeight="1" x14ac:dyDescent="0.2">
      <c r="I204" s="236"/>
      <c r="J204" s="236"/>
      <c r="K204" s="236"/>
      <c r="L204" s="236"/>
      <c r="M204" s="190"/>
      <c r="N204" s="236"/>
      <c r="O204" s="236"/>
      <c r="P204" s="236"/>
      <c r="Q204" s="236"/>
      <c r="R204" s="236"/>
      <c r="S204" s="236"/>
      <c r="T204" s="236"/>
      <c r="U204" s="236"/>
      <c r="V204" s="236"/>
      <c r="W204" s="236"/>
      <c r="X204" s="236"/>
    </row>
    <row r="205" spans="9:24" s="235" customFormat="1" ht="12.75" customHeight="1" x14ac:dyDescent="0.2">
      <c r="I205" s="236"/>
      <c r="J205" s="236"/>
      <c r="K205" s="236"/>
      <c r="L205" s="236"/>
      <c r="M205" s="190"/>
      <c r="N205" s="236"/>
      <c r="O205" s="236"/>
      <c r="P205" s="236"/>
      <c r="Q205" s="236"/>
      <c r="R205" s="236"/>
      <c r="S205" s="236"/>
      <c r="T205" s="236"/>
      <c r="U205" s="236"/>
      <c r="V205" s="236"/>
      <c r="W205" s="236"/>
      <c r="X205" s="236"/>
    </row>
    <row r="206" spans="9:24" s="235" customFormat="1" ht="12.75" customHeight="1" x14ac:dyDescent="0.2">
      <c r="I206" s="236"/>
      <c r="J206" s="236"/>
      <c r="K206" s="236"/>
      <c r="L206" s="236"/>
      <c r="M206" s="190"/>
      <c r="N206" s="236"/>
      <c r="O206" s="236"/>
      <c r="P206" s="236"/>
      <c r="Q206" s="236"/>
      <c r="R206" s="236"/>
      <c r="S206" s="236"/>
      <c r="T206" s="236"/>
      <c r="U206" s="236"/>
      <c r="V206" s="236"/>
      <c r="W206" s="236"/>
      <c r="X206" s="236"/>
    </row>
    <row r="207" spans="9:24" s="235" customFormat="1" ht="12.75" customHeight="1" x14ac:dyDescent="0.2">
      <c r="I207" s="236"/>
      <c r="J207" s="236"/>
      <c r="K207" s="236"/>
      <c r="L207" s="236"/>
      <c r="M207" s="190"/>
      <c r="N207" s="236"/>
      <c r="O207" s="236"/>
      <c r="P207" s="236"/>
      <c r="Q207" s="236"/>
      <c r="R207" s="236"/>
      <c r="S207" s="236"/>
      <c r="T207" s="236"/>
      <c r="U207" s="236"/>
      <c r="V207" s="236"/>
      <c r="W207" s="236"/>
      <c r="X207" s="236"/>
    </row>
    <row r="208" spans="9:24" s="235" customFormat="1" ht="12.75" customHeight="1" x14ac:dyDescent="0.2">
      <c r="I208" s="236"/>
      <c r="J208" s="236"/>
      <c r="K208" s="236"/>
      <c r="L208" s="236"/>
      <c r="M208" s="190"/>
      <c r="N208" s="236"/>
      <c r="O208" s="236"/>
      <c r="P208" s="236"/>
      <c r="Q208" s="236"/>
      <c r="R208" s="236"/>
      <c r="S208" s="236"/>
      <c r="T208" s="236"/>
      <c r="U208" s="236"/>
      <c r="V208" s="236"/>
      <c r="W208" s="236"/>
      <c r="X208" s="236"/>
    </row>
    <row r="209" spans="9:24" s="235" customFormat="1" ht="12.75" customHeight="1" x14ac:dyDescent="0.2">
      <c r="I209" s="236"/>
      <c r="J209" s="236"/>
      <c r="K209" s="236"/>
      <c r="L209" s="236"/>
      <c r="M209" s="236"/>
      <c r="N209" s="236"/>
      <c r="O209" s="236"/>
      <c r="P209" s="236"/>
      <c r="Q209" s="236"/>
      <c r="R209" s="236"/>
      <c r="S209" s="236"/>
      <c r="T209" s="236"/>
      <c r="U209" s="236"/>
      <c r="V209" s="236"/>
      <c r="W209" s="236"/>
      <c r="X209" s="236"/>
    </row>
  </sheetData>
  <mergeCells count="4">
    <mergeCell ref="C127:C129"/>
    <mergeCell ref="D127:D129"/>
    <mergeCell ref="B4:G5"/>
    <mergeCell ref="B34:G3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2:Y77"/>
  <sheetViews>
    <sheetView showGridLines="0" zoomScaleNormal="100" workbookViewId="0"/>
  </sheetViews>
  <sheetFormatPr defaultRowHeight="12.75" customHeight="1" x14ac:dyDescent="0.2"/>
  <cols>
    <col min="1" max="8" width="9.140625" style="2" customWidth="1"/>
    <col min="9" max="12" width="9.140625" style="142" customWidth="1"/>
    <col min="13" max="20" width="9.140625" style="224" customWidth="1"/>
    <col min="21" max="24" width="9.140625" style="142"/>
    <col min="25" max="16384" width="9.140625" style="2"/>
  </cols>
  <sheetData>
    <row r="2" spans="1:25" ht="12.75" customHeight="1" x14ac:dyDescent="0.2">
      <c r="R2" s="305"/>
      <c r="S2" s="305"/>
      <c r="T2" s="305"/>
      <c r="U2" s="207"/>
      <c r="V2" s="207"/>
      <c r="W2" s="207"/>
      <c r="X2" s="207"/>
      <c r="Y2" s="177"/>
    </row>
    <row r="3" spans="1:25" ht="12.75" customHeight="1" x14ac:dyDescent="0.2">
      <c r="B3" s="80" t="s">
        <v>348</v>
      </c>
      <c r="K3" s="225" t="s">
        <v>459</v>
      </c>
      <c r="L3" s="225" t="s">
        <v>460</v>
      </c>
      <c r="M3" s="225" t="s">
        <v>461</v>
      </c>
      <c r="N3" s="225" t="s">
        <v>462</v>
      </c>
      <c r="O3" s="225" t="s">
        <v>463</v>
      </c>
      <c r="P3" s="226" t="s">
        <v>464</v>
      </c>
      <c r="R3" s="305"/>
      <c r="S3" s="305"/>
      <c r="T3" s="305"/>
      <c r="U3" s="207"/>
      <c r="V3" s="207"/>
      <c r="W3" s="207"/>
      <c r="X3" s="207"/>
      <c r="Y3" s="177"/>
    </row>
    <row r="4" spans="1:25" ht="12.75" customHeight="1" x14ac:dyDescent="0.2">
      <c r="B4" s="80" t="s">
        <v>82</v>
      </c>
      <c r="J4" s="226"/>
      <c r="K4" s="225" t="s">
        <v>76</v>
      </c>
      <c r="L4" s="225" t="s">
        <v>77</v>
      </c>
      <c r="M4" s="225" t="s">
        <v>78</v>
      </c>
      <c r="N4" s="225" t="s">
        <v>83</v>
      </c>
      <c r="O4" s="225" t="s">
        <v>84</v>
      </c>
      <c r="P4" s="226" t="s">
        <v>85</v>
      </c>
      <c r="Q4" s="225"/>
      <c r="R4" s="306" t="s">
        <v>83</v>
      </c>
      <c r="S4" s="306" t="s">
        <v>84</v>
      </c>
      <c r="T4" s="307" t="s">
        <v>85</v>
      </c>
      <c r="U4" s="207"/>
      <c r="V4" s="207"/>
      <c r="W4" s="207"/>
      <c r="X4" s="207"/>
      <c r="Y4" s="177"/>
    </row>
    <row r="5" spans="1:25" ht="12.75" customHeight="1" x14ac:dyDescent="0.2">
      <c r="B5" s="202" t="s">
        <v>8</v>
      </c>
      <c r="J5" s="227">
        <v>2016</v>
      </c>
      <c r="K5" s="228">
        <v>94.018603921220063</v>
      </c>
      <c r="L5" s="228">
        <v>2.1294662247141822</v>
      </c>
      <c r="M5" s="228">
        <v>3.8519298540657521</v>
      </c>
      <c r="N5" s="228"/>
      <c r="O5" s="229"/>
      <c r="P5" s="228">
        <v>57.18</v>
      </c>
      <c r="Q5" s="230"/>
      <c r="R5" s="308"/>
      <c r="S5" s="309"/>
      <c r="T5" s="308">
        <v>1.4180230521493062</v>
      </c>
      <c r="U5" s="207"/>
      <c r="V5" s="207"/>
      <c r="W5" s="207"/>
      <c r="X5" s="207"/>
      <c r="Y5" s="177"/>
    </row>
    <row r="6" spans="1:25" ht="12.75" customHeight="1" x14ac:dyDescent="0.2">
      <c r="J6" s="226">
        <v>2017</v>
      </c>
      <c r="K6" s="228">
        <v>95.123361379951987</v>
      </c>
      <c r="L6" s="228">
        <v>1.6769883279841638</v>
      </c>
      <c r="M6" s="228">
        <v>3.199650292063855</v>
      </c>
      <c r="N6" s="228"/>
      <c r="O6" s="229"/>
      <c r="P6" s="228">
        <v>54.84</v>
      </c>
      <c r="Q6" s="230"/>
      <c r="R6" s="308"/>
      <c r="S6" s="309"/>
      <c r="T6" s="308">
        <v>1.3758906430477373</v>
      </c>
      <c r="U6" s="207"/>
      <c r="V6" s="207"/>
      <c r="W6" s="207"/>
      <c r="X6" s="207"/>
      <c r="Y6" s="177"/>
    </row>
    <row r="7" spans="1:25" ht="12.75" customHeight="1" x14ac:dyDescent="0.2">
      <c r="A7" s="232"/>
      <c r="J7" s="231" t="s">
        <v>79</v>
      </c>
      <c r="K7" s="228">
        <v>91.361000856135135</v>
      </c>
      <c r="L7" s="228">
        <v>5.5093262307668178</v>
      </c>
      <c r="M7" s="228">
        <v>3.1296729130980467</v>
      </c>
      <c r="N7" s="228">
        <v>0.25250593874937766</v>
      </c>
      <c r="O7" s="229">
        <v>4.4556190302563339</v>
      </c>
      <c r="P7" s="228">
        <v>55.539192984643947</v>
      </c>
      <c r="Q7" s="230"/>
      <c r="R7" s="308">
        <v>0.25250593874937766</v>
      </c>
      <c r="S7" s="309">
        <v>0.74260317170938894</v>
      </c>
      <c r="T7" s="308">
        <v>1.3884798246160988</v>
      </c>
      <c r="U7" s="207"/>
      <c r="V7" s="207"/>
      <c r="W7" s="207"/>
      <c r="X7" s="207"/>
      <c r="Y7" s="177"/>
    </row>
    <row r="8" spans="1:25" ht="12.75" customHeight="1" x14ac:dyDescent="0.2">
      <c r="J8" s="227" t="s">
        <v>80</v>
      </c>
      <c r="K8" s="228">
        <v>91.015274426484908</v>
      </c>
      <c r="L8" s="228">
        <v>6.3726704384145876</v>
      </c>
      <c r="M8" s="228">
        <v>2.6120551351005177</v>
      </c>
      <c r="N8" s="228">
        <v>0.23200108789280757</v>
      </c>
      <c r="O8" s="229">
        <v>3.7410667523615375</v>
      </c>
      <c r="P8" s="228">
        <v>57.904449042926906</v>
      </c>
      <c r="Q8" s="230"/>
      <c r="R8" s="308">
        <v>0.17130051855955009</v>
      </c>
      <c r="S8" s="309">
        <v>0.58223212718279083</v>
      </c>
      <c r="T8" s="308">
        <v>1.4310669767005184</v>
      </c>
      <c r="U8" s="207"/>
      <c r="V8" s="207"/>
      <c r="W8" s="207"/>
      <c r="X8" s="207"/>
      <c r="Y8" s="177"/>
    </row>
    <row r="9" spans="1:25" ht="12.75" customHeight="1" x14ac:dyDescent="0.2">
      <c r="M9" s="142"/>
      <c r="N9" s="142"/>
      <c r="O9" s="142"/>
      <c r="P9" s="142"/>
      <c r="Q9" s="142"/>
      <c r="R9" s="207"/>
      <c r="S9" s="207"/>
      <c r="T9" s="207"/>
      <c r="U9" s="207"/>
      <c r="V9" s="207"/>
      <c r="W9" s="207"/>
      <c r="X9" s="207"/>
      <c r="Y9" s="177"/>
    </row>
    <row r="10" spans="1:25" ht="12.75" customHeight="1" x14ac:dyDescent="0.2">
      <c r="M10" s="142"/>
      <c r="N10" s="142"/>
      <c r="O10" s="142"/>
      <c r="P10" s="142"/>
      <c r="Q10" s="142"/>
      <c r="R10" s="207"/>
      <c r="S10" s="207"/>
      <c r="T10" s="207"/>
      <c r="U10" s="207"/>
      <c r="V10" s="207"/>
      <c r="W10" s="207"/>
      <c r="X10" s="207"/>
      <c r="Y10" s="177"/>
    </row>
    <row r="11" spans="1:25" ht="12.75" customHeight="1" x14ac:dyDescent="0.2">
      <c r="M11" s="142"/>
      <c r="N11" s="142"/>
      <c r="O11" s="142"/>
      <c r="P11" s="142"/>
      <c r="Q11" s="142"/>
      <c r="R11" s="207"/>
      <c r="S11" s="207"/>
      <c r="T11" s="207"/>
      <c r="U11" s="207"/>
      <c r="V11" s="207"/>
      <c r="W11" s="207"/>
      <c r="X11" s="207"/>
      <c r="Y11" s="177"/>
    </row>
    <row r="12" spans="1:25" ht="12.75" customHeight="1" x14ac:dyDescent="0.2">
      <c r="M12" s="142"/>
      <c r="N12" s="142"/>
      <c r="O12" s="142"/>
      <c r="P12" s="142"/>
      <c r="Q12" s="142"/>
      <c r="R12" s="207"/>
      <c r="S12" s="207"/>
      <c r="T12" s="207"/>
      <c r="U12" s="207"/>
      <c r="V12" s="207"/>
      <c r="W12" s="207"/>
      <c r="X12" s="207"/>
      <c r="Y12" s="177"/>
    </row>
    <row r="13" spans="1:25" ht="12.75" customHeight="1" x14ac:dyDescent="0.2">
      <c r="M13" s="142"/>
      <c r="N13" s="142"/>
      <c r="O13" s="142"/>
      <c r="P13" s="142"/>
      <c r="Q13" s="142"/>
      <c r="R13" s="207"/>
      <c r="S13" s="207"/>
      <c r="T13" s="207"/>
      <c r="U13" s="207"/>
      <c r="V13" s="207"/>
      <c r="W13" s="207"/>
      <c r="X13" s="207"/>
      <c r="Y13" s="177"/>
    </row>
    <row r="14" spans="1:25" ht="12.75" customHeight="1" x14ac:dyDescent="0.2">
      <c r="R14" s="305"/>
      <c r="S14" s="305"/>
      <c r="T14" s="305"/>
      <c r="U14" s="207"/>
      <c r="V14" s="207"/>
      <c r="W14" s="207"/>
      <c r="X14" s="207"/>
      <c r="Y14" s="177"/>
    </row>
    <row r="15" spans="1:25" ht="12.75" customHeight="1" x14ac:dyDescent="0.2">
      <c r="M15" s="142"/>
      <c r="N15" s="142"/>
      <c r="O15" s="142"/>
      <c r="P15" s="142"/>
      <c r="Q15" s="142"/>
      <c r="R15" s="305"/>
      <c r="S15" s="305"/>
      <c r="T15" s="305"/>
      <c r="U15" s="207"/>
      <c r="V15" s="207"/>
      <c r="W15" s="207"/>
      <c r="X15" s="207"/>
      <c r="Y15" s="177"/>
    </row>
    <row r="16" spans="1:25" ht="12.75" customHeight="1" x14ac:dyDescent="0.2">
      <c r="M16" s="142"/>
      <c r="N16" s="142"/>
      <c r="O16" s="142"/>
      <c r="P16" s="142"/>
      <c r="Q16" s="142"/>
      <c r="R16" s="305"/>
      <c r="S16" s="305"/>
      <c r="T16" s="305"/>
      <c r="U16" s="207"/>
      <c r="V16" s="207"/>
      <c r="W16" s="207"/>
      <c r="X16" s="207"/>
      <c r="Y16" s="177"/>
    </row>
    <row r="17" spans="2:20" ht="12.75" customHeight="1" x14ac:dyDescent="0.2">
      <c r="M17" s="142"/>
      <c r="N17" s="142"/>
      <c r="O17" s="142"/>
      <c r="P17" s="142"/>
      <c r="Q17" s="142"/>
    </row>
    <row r="18" spans="2:20" ht="12.75" customHeight="1" x14ac:dyDescent="0.2">
      <c r="M18" s="142"/>
      <c r="N18" s="142"/>
      <c r="O18" s="142"/>
      <c r="P18" s="142"/>
      <c r="Q18" s="142"/>
    </row>
    <row r="26" spans="2:20" ht="12.75" customHeight="1" x14ac:dyDescent="0.2">
      <c r="B26" s="233" t="s">
        <v>7</v>
      </c>
      <c r="C26" s="234"/>
      <c r="D26" s="234"/>
      <c r="E26" s="234"/>
      <c r="F26" s="234"/>
      <c r="G26" s="234"/>
      <c r="M26" s="142"/>
      <c r="N26" s="142"/>
      <c r="O26" s="142"/>
      <c r="P26" s="142"/>
      <c r="Q26" s="142"/>
      <c r="R26" s="142"/>
      <c r="S26" s="142"/>
      <c r="T26" s="142"/>
    </row>
    <row r="27" spans="2:20" ht="12.75" customHeight="1" x14ac:dyDescent="0.2">
      <c r="B27" s="347" t="s">
        <v>81</v>
      </c>
      <c r="C27" s="347"/>
      <c r="D27" s="347"/>
      <c r="E27" s="347"/>
      <c r="F27" s="347"/>
      <c r="G27" s="347"/>
      <c r="M27" s="142"/>
      <c r="N27" s="142"/>
      <c r="O27" s="142"/>
      <c r="P27" s="142"/>
      <c r="Q27" s="142"/>
      <c r="R27" s="142"/>
      <c r="S27" s="142"/>
      <c r="T27" s="142"/>
    </row>
    <row r="28" spans="2:20" ht="12.75" customHeight="1" x14ac:dyDescent="0.2">
      <c r="B28" s="347"/>
      <c r="C28" s="347"/>
      <c r="D28" s="347"/>
      <c r="E28" s="347"/>
      <c r="F28" s="347"/>
      <c r="G28" s="347"/>
      <c r="M28" s="142"/>
      <c r="N28" s="142"/>
      <c r="O28" s="142"/>
      <c r="P28" s="142"/>
      <c r="Q28" s="142"/>
      <c r="R28" s="142"/>
      <c r="S28" s="142"/>
      <c r="T28" s="142"/>
    </row>
    <row r="29" spans="2:20" ht="12.75" customHeight="1" x14ac:dyDescent="0.2">
      <c r="B29" s="347"/>
      <c r="C29" s="347"/>
      <c r="D29" s="347"/>
      <c r="E29" s="347"/>
      <c r="F29" s="347"/>
      <c r="G29" s="347"/>
      <c r="M29" s="142"/>
      <c r="N29" s="142"/>
      <c r="O29" s="142"/>
      <c r="P29" s="142"/>
      <c r="Q29" s="142"/>
      <c r="R29" s="142"/>
      <c r="S29" s="142"/>
      <c r="T29" s="142"/>
    </row>
    <row r="30" spans="2:20" ht="12.75" customHeight="1" x14ac:dyDescent="0.2">
      <c r="B30" s="347"/>
      <c r="C30" s="347"/>
      <c r="D30" s="347"/>
      <c r="E30" s="347"/>
      <c r="F30" s="347"/>
      <c r="G30" s="347"/>
      <c r="M30" s="142"/>
      <c r="N30" s="142"/>
      <c r="O30" s="142"/>
      <c r="P30" s="142"/>
      <c r="Q30" s="142"/>
      <c r="R30" s="142"/>
      <c r="S30" s="142"/>
      <c r="T30" s="142"/>
    </row>
    <row r="31" spans="2:20" ht="12.75" customHeight="1" x14ac:dyDescent="0.2">
      <c r="B31" s="347"/>
      <c r="C31" s="347"/>
      <c r="D31" s="347"/>
      <c r="E31" s="347"/>
      <c r="F31" s="347"/>
      <c r="G31" s="347"/>
      <c r="M31" s="142"/>
      <c r="N31" s="142"/>
      <c r="O31" s="142"/>
      <c r="P31" s="142"/>
      <c r="Q31" s="142"/>
      <c r="R31" s="142"/>
      <c r="S31" s="142"/>
      <c r="T31" s="142"/>
    </row>
    <row r="32" spans="2:20" ht="12.75" customHeight="1" x14ac:dyDescent="0.2">
      <c r="B32" s="347"/>
      <c r="C32" s="347"/>
      <c r="D32" s="347"/>
      <c r="E32" s="347"/>
      <c r="F32" s="347"/>
      <c r="G32" s="347"/>
      <c r="M32" s="142"/>
      <c r="N32" s="142"/>
      <c r="O32" s="142"/>
      <c r="P32" s="142"/>
      <c r="Q32" s="142"/>
      <c r="R32" s="142"/>
      <c r="S32" s="142"/>
      <c r="T32" s="142"/>
    </row>
    <row r="33" spans="2:20" ht="12.75" customHeight="1" x14ac:dyDescent="0.2">
      <c r="B33" s="347"/>
      <c r="C33" s="347"/>
      <c r="D33" s="347"/>
      <c r="E33" s="347"/>
      <c r="F33" s="347"/>
      <c r="G33" s="347"/>
      <c r="M33" s="142"/>
      <c r="N33" s="142"/>
      <c r="O33" s="142"/>
      <c r="P33" s="142"/>
      <c r="Q33" s="142"/>
      <c r="R33" s="142"/>
      <c r="S33" s="142"/>
      <c r="T33" s="142"/>
    </row>
    <row r="34" spans="2:20" ht="12.75" customHeight="1" x14ac:dyDescent="0.2">
      <c r="B34" s="303"/>
      <c r="C34" s="303"/>
      <c r="D34" s="303"/>
      <c r="E34" s="303"/>
      <c r="F34" s="303"/>
      <c r="G34" s="303"/>
      <c r="M34" s="142"/>
      <c r="N34" s="142"/>
      <c r="O34" s="142"/>
      <c r="P34" s="142"/>
      <c r="Q34" s="142"/>
      <c r="R34" s="142"/>
      <c r="S34" s="142"/>
      <c r="T34" s="142"/>
    </row>
    <row r="35" spans="2:20" ht="12.75" customHeight="1" x14ac:dyDescent="0.2">
      <c r="M35" s="142"/>
      <c r="N35" s="142"/>
      <c r="O35" s="142"/>
      <c r="P35" s="142"/>
      <c r="Q35" s="142"/>
      <c r="R35" s="142"/>
      <c r="S35" s="142"/>
      <c r="T35" s="142"/>
    </row>
    <row r="36" spans="2:20" ht="12.75" customHeight="1" x14ac:dyDescent="0.2">
      <c r="M36" s="142"/>
      <c r="N36" s="142"/>
      <c r="O36" s="142"/>
      <c r="P36" s="142"/>
      <c r="Q36" s="142"/>
      <c r="R36" s="142"/>
      <c r="S36" s="142"/>
      <c r="T36" s="142"/>
    </row>
    <row r="37" spans="2:20" ht="12.75" customHeight="1" x14ac:dyDescent="0.2">
      <c r="B37" s="80" t="s">
        <v>465</v>
      </c>
      <c r="M37" s="142"/>
      <c r="N37" s="142"/>
      <c r="O37" s="142"/>
      <c r="P37" s="142"/>
      <c r="Q37" s="142"/>
      <c r="R37" s="142"/>
      <c r="S37" s="142"/>
      <c r="T37" s="142"/>
    </row>
    <row r="38" spans="2:20" ht="12.75" customHeight="1" x14ac:dyDescent="0.2">
      <c r="B38" s="80" t="s">
        <v>466</v>
      </c>
      <c r="M38" s="142"/>
      <c r="N38" s="142"/>
      <c r="O38" s="142"/>
      <c r="P38" s="142"/>
      <c r="Q38" s="142"/>
      <c r="R38" s="142"/>
      <c r="S38" s="142"/>
      <c r="T38" s="142"/>
    </row>
    <row r="39" spans="2:20" ht="12.75" customHeight="1" x14ac:dyDescent="0.2">
      <c r="B39" s="2" t="s">
        <v>219</v>
      </c>
      <c r="M39" s="142"/>
      <c r="N39" s="142"/>
      <c r="O39" s="142"/>
      <c r="P39" s="142"/>
      <c r="Q39" s="142"/>
      <c r="R39" s="142"/>
      <c r="S39" s="142"/>
      <c r="T39" s="142"/>
    </row>
    <row r="40" spans="2:20" ht="12.75" customHeight="1" x14ac:dyDescent="0.2">
      <c r="M40" s="142"/>
      <c r="N40" s="142"/>
      <c r="O40" s="142"/>
      <c r="P40" s="142"/>
      <c r="Q40" s="142"/>
      <c r="R40" s="142"/>
      <c r="S40" s="142"/>
      <c r="T40" s="142"/>
    </row>
    <row r="41" spans="2:20" ht="12.75" customHeight="1" x14ac:dyDescent="0.2">
      <c r="M41" s="142"/>
      <c r="N41" s="142"/>
      <c r="O41" s="142"/>
      <c r="P41" s="142"/>
      <c r="Q41" s="142"/>
      <c r="R41" s="142"/>
      <c r="S41" s="142"/>
      <c r="T41" s="142"/>
    </row>
    <row r="42" spans="2:20" ht="12.75" customHeight="1" x14ac:dyDescent="0.2">
      <c r="M42" s="142"/>
      <c r="N42" s="142"/>
      <c r="O42" s="142"/>
      <c r="P42" s="142"/>
      <c r="Q42" s="142"/>
      <c r="R42" s="142"/>
      <c r="S42" s="142"/>
      <c r="T42" s="142"/>
    </row>
    <row r="43" spans="2:20" ht="12.75" customHeight="1" x14ac:dyDescent="0.2">
      <c r="M43" s="142"/>
      <c r="N43" s="142"/>
      <c r="O43" s="142"/>
      <c r="P43" s="142"/>
      <c r="Q43" s="142"/>
      <c r="R43" s="142"/>
      <c r="S43" s="142"/>
      <c r="T43" s="142"/>
    </row>
    <row r="44" spans="2:20" ht="12.75" customHeight="1" x14ac:dyDescent="0.2">
      <c r="M44" s="142"/>
      <c r="N44" s="142"/>
      <c r="O44" s="142"/>
      <c r="P44" s="142"/>
      <c r="Q44" s="142"/>
      <c r="R44" s="142"/>
      <c r="S44" s="142"/>
      <c r="T44" s="142"/>
    </row>
    <row r="45" spans="2:20" ht="12.75" customHeight="1" x14ac:dyDescent="0.2">
      <c r="M45" s="142"/>
      <c r="N45" s="142"/>
      <c r="O45" s="142"/>
      <c r="P45" s="142"/>
      <c r="Q45" s="142"/>
      <c r="R45" s="142"/>
      <c r="S45" s="142"/>
      <c r="T45" s="142"/>
    </row>
    <row r="46" spans="2:20" ht="12.75" customHeight="1" x14ac:dyDescent="0.2">
      <c r="M46" s="142"/>
      <c r="N46" s="142"/>
      <c r="O46" s="142"/>
      <c r="P46" s="142"/>
      <c r="Q46" s="142"/>
      <c r="R46" s="142"/>
      <c r="S46" s="142"/>
      <c r="T46" s="142"/>
    </row>
    <row r="47" spans="2:20" ht="12.75" customHeight="1" x14ac:dyDescent="0.2">
      <c r="M47" s="142"/>
      <c r="N47" s="142"/>
      <c r="O47" s="142"/>
      <c r="P47" s="142"/>
      <c r="Q47" s="142"/>
      <c r="R47" s="142"/>
      <c r="S47" s="142"/>
      <c r="T47" s="142"/>
    </row>
    <row r="48" spans="2:20" ht="12.75" customHeight="1" x14ac:dyDescent="0.2">
      <c r="M48" s="142"/>
      <c r="N48" s="142"/>
      <c r="O48" s="142"/>
      <c r="P48" s="142"/>
      <c r="Q48" s="142"/>
      <c r="R48" s="142"/>
      <c r="S48" s="142"/>
      <c r="T48" s="142"/>
    </row>
    <row r="49" spans="2:20" ht="12.75" customHeight="1" x14ac:dyDescent="0.2">
      <c r="M49" s="142"/>
      <c r="N49" s="142"/>
      <c r="O49" s="142"/>
      <c r="P49" s="142"/>
      <c r="Q49" s="142"/>
      <c r="R49" s="142"/>
      <c r="S49" s="142"/>
      <c r="T49" s="142"/>
    </row>
    <row r="50" spans="2:20" ht="12.75" customHeight="1" x14ac:dyDescent="0.2">
      <c r="M50" s="142"/>
      <c r="N50" s="142"/>
      <c r="O50" s="142"/>
      <c r="P50" s="142"/>
      <c r="Q50" s="142"/>
      <c r="R50" s="142"/>
      <c r="S50" s="142"/>
      <c r="T50" s="142"/>
    </row>
    <row r="51" spans="2:20" ht="12.75" customHeight="1" x14ac:dyDescent="0.2">
      <c r="M51" s="142"/>
      <c r="N51" s="142"/>
      <c r="O51" s="142"/>
      <c r="P51" s="142"/>
      <c r="Q51" s="142"/>
      <c r="R51" s="142"/>
      <c r="S51" s="142"/>
      <c r="T51" s="142"/>
    </row>
    <row r="52" spans="2:20" ht="12.75" customHeight="1" x14ac:dyDescent="0.2">
      <c r="M52" s="142"/>
      <c r="N52" s="142"/>
      <c r="O52" s="142"/>
      <c r="P52" s="142"/>
      <c r="Q52" s="142"/>
      <c r="R52" s="142"/>
      <c r="S52" s="142"/>
      <c r="T52" s="142"/>
    </row>
    <row r="53" spans="2:20" ht="12.75" customHeight="1" x14ac:dyDescent="0.2">
      <c r="M53" s="142"/>
      <c r="N53" s="142"/>
      <c r="O53" s="142"/>
      <c r="P53" s="142"/>
      <c r="Q53" s="142"/>
      <c r="R53" s="142"/>
      <c r="S53" s="142"/>
      <c r="T53" s="142"/>
    </row>
    <row r="54" spans="2:20" ht="12.75" customHeight="1" x14ac:dyDescent="0.2">
      <c r="M54" s="142"/>
      <c r="N54" s="142"/>
      <c r="O54" s="142"/>
      <c r="P54" s="142"/>
      <c r="Q54" s="142"/>
      <c r="R54" s="142"/>
      <c r="S54" s="142"/>
      <c r="T54" s="142"/>
    </row>
    <row r="55" spans="2:20" ht="12.75" customHeight="1" x14ac:dyDescent="0.2">
      <c r="M55" s="142"/>
      <c r="N55" s="142"/>
      <c r="O55" s="142"/>
      <c r="P55" s="142"/>
      <c r="Q55" s="142"/>
      <c r="R55" s="142"/>
      <c r="S55" s="142"/>
      <c r="T55" s="142"/>
    </row>
    <row r="56" spans="2:20" ht="12.75" customHeight="1" x14ac:dyDescent="0.2">
      <c r="M56" s="142"/>
      <c r="N56" s="142"/>
      <c r="O56" s="142"/>
      <c r="P56" s="142"/>
      <c r="Q56" s="142"/>
      <c r="R56" s="142"/>
      <c r="S56" s="142"/>
      <c r="T56" s="142"/>
    </row>
    <row r="57" spans="2:20" ht="12.75" customHeight="1" x14ac:dyDescent="0.2">
      <c r="M57" s="142"/>
      <c r="N57" s="142"/>
      <c r="O57" s="142"/>
      <c r="P57" s="142"/>
      <c r="Q57" s="142"/>
      <c r="R57" s="142"/>
      <c r="S57" s="142"/>
      <c r="T57" s="142"/>
    </row>
    <row r="58" spans="2:20" ht="12.75" customHeight="1" x14ac:dyDescent="0.2">
      <c r="M58" s="142"/>
      <c r="N58" s="142"/>
      <c r="O58" s="142"/>
      <c r="P58" s="142"/>
      <c r="Q58" s="142"/>
      <c r="R58" s="142"/>
      <c r="S58" s="142"/>
      <c r="T58" s="142"/>
    </row>
    <row r="59" spans="2:20" ht="12.75" customHeight="1" x14ac:dyDescent="0.2">
      <c r="M59" s="142"/>
      <c r="N59" s="142"/>
      <c r="O59" s="142"/>
      <c r="P59" s="142"/>
      <c r="Q59" s="142"/>
      <c r="R59" s="142"/>
      <c r="S59" s="142"/>
      <c r="T59" s="142"/>
    </row>
    <row r="60" spans="2:20" ht="12.75" customHeight="1" x14ac:dyDescent="0.2">
      <c r="B60" s="233" t="s">
        <v>127</v>
      </c>
      <c r="C60" s="234"/>
      <c r="D60" s="234"/>
      <c r="E60" s="234"/>
      <c r="F60" s="234"/>
      <c r="G60" s="234"/>
      <c r="M60" s="142"/>
      <c r="N60" s="142"/>
      <c r="O60" s="142"/>
      <c r="P60" s="142"/>
      <c r="Q60" s="142"/>
      <c r="R60" s="142"/>
      <c r="S60" s="142"/>
      <c r="T60" s="142"/>
    </row>
    <row r="61" spans="2:20" ht="12.75" customHeight="1" x14ac:dyDescent="0.2">
      <c r="B61" s="346" t="s">
        <v>467</v>
      </c>
      <c r="C61" s="346"/>
      <c r="D61" s="346"/>
      <c r="E61" s="346"/>
      <c r="F61" s="346"/>
      <c r="G61" s="346"/>
      <c r="M61" s="142"/>
      <c r="N61" s="142"/>
      <c r="O61" s="142"/>
      <c r="P61" s="142"/>
      <c r="Q61" s="142"/>
      <c r="R61" s="142"/>
      <c r="S61" s="142"/>
      <c r="T61" s="142"/>
    </row>
    <row r="62" spans="2:20" ht="12.75" customHeight="1" x14ac:dyDescent="0.2">
      <c r="B62" s="346"/>
      <c r="C62" s="346"/>
      <c r="D62" s="346"/>
      <c r="E62" s="346"/>
      <c r="F62" s="346"/>
      <c r="G62" s="346"/>
      <c r="M62" s="142"/>
      <c r="N62" s="142"/>
      <c r="O62" s="142"/>
      <c r="P62" s="142"/>
      <c r="Q62" s="142"/>
      <c r="R62" s="142"/>
      <c r="S62" s="142"/>
      <c r="T62" s="142"/>
    </row>
    <row r="63" spans="2:20" ht="12.75" customHeight="1" x14ac:dyDescent="0.2">
      <c r="B63" s="346"/>
      <c r="C63" s="346"/>
      <c r="D63" s="346"/>
      <c r="E63" s="346"/>
      <c r="F63" s="346"/>
      <c r="G63" s="346"/>
      <c r="M63" s="142"/>
      <c r="N63" s="142"/>
      <c r="O63" s="142"/>
      <c r="P63" s="142"/>
      <c r="Q63" s="142"/>
      <c r="R63" s="142"/>
      <c r="S63" s="142"/>
      <c r="T63" s="142"/>
    </row>
    <row r="64" spans="2:20" ht="12.75" customHeight="1" x14ac:dyDescent="0.2">
      <c r="B64" s="346"/>
      <c r="C64" s="346"/>
      <c r="D64" s="346"/>
      <c r="E64" s="346"/>
      <c r="F64" s="346"/>
      <c r="G64" s="346"/>
      <c r="M64" s="142"/>
      <c r="N64" s="142"/>
      <c r="O64" s="142"/>
      <c r="P64" s="142"/>
      <c r="Q64" s="142"/>
      <c r="R64" s="142"/>
      <c r="S64" s="142"/>
      <c r="T64" s="142"/>
    </row>
    <row r="65" spans="2:20" ht="12.75" customHeight="1" x14ac:dyDescent="0.2">
      <c r="B65" s="346"/>
      <c r="C65" s="346"/>
      <c r="D65" s="346"/>
      <c r="E65" s="346"/>
      <c r="F65" s="346"/>
      <c r="G65" s="346"/>
      <c r="M65" s="142"/>
      <c r="N65" s="142"/>
      <c r="O65" s="142"/>
      <c r="P65" s="142"/>
      <c r="Q65" s="142"/>
      <c r="R65" s="142"/>
      <c r="S65" s="142"/>
      <c r="T65" s="142"/>
    </row>
    <row r="66" spans="2:20" ht="12.75" customHeight="1" x14ac:dyDescent="0.2">
      <c r="B66" s="346"/>
      <c r="C66" s="346"/>
      <c r="D66" s="346"/>
      <c r="E66" s="346"/>
      <c r="F66" s="346"/>
      <c r="G66" s="346"/>
      <c r="M66" s="142"/>
      <c r="N66" s="142"/>
      <c r="O66" s="142"/>
      <c r="P66" s="142"/>
      <c r="Q66" s="142"/>
      <c r="R66" s="142"/>
      <c r="S66" s="142"/>
      <c r="T66" s="142"/>
    </row>
    <row r="67" spans="2:20" ht="12.75" customHeight="1" x14ac:dyDescent="0.2">
      <c r="B67" s="346"/>
      <c r="C67" s="346"/>
      <c r="D67" s="346"/>
      <c r="E67" s="346"/>
      <c r="F67" s="346"/>
      <c r="G67" s="346"/>
      <c r="M67" s="142"/>
      <c r="N67" s="142"/>
      <c r="O67" s="142"/>
      <c r="P67" s="142"/>
      <c r="Q67" s="142"/>
      <c r="R67" s="142"/>
      <c r="S67" s="142"/>
      <c r="T67" s="142"/>
    </row>
    <row r="68" spans="2:20" ht="12.75" customHeight="1" x14ac:dyDescent="0.2">
      <c r="M68" s="142"/>
      <c r="N68" s="142"/>
      <c r="O68" s="142"/>
      <c r="P68" s="142"/>
      <c r="Q68" s="142"/>
      <c r="R68" s="142"/>
      <c r="S68" s="142"/>
      <c r="T68" s="142"/>
    </row>
    <row r="69" spans="2:20" ht="12.75" customHeight="1" x14ac:dyDescent="0.2">
      <c r="M69" s="142"/>
      <c r="N69" s="142"/>
      <c r="O69" s="142"/>
      <c r="P69" s="142"/>
      <c r="Q69" s="142"/>
      <c r="R69" s="142"/>
      <c r="S69" s="142"/>
      <c r="T69" s="142"/>
    </row>
    <row r="70" spans="2:20" ht="12.75" customHeight="1" x14ac:dyDescent="0.2">
      <c r="M70" s="142"/>
      <c r="N70" s="142"/>
      <c r="O70" s="142"/>
      <c r="P70" s="142"/>
      <c r="Q70" s="142"/>
      <c r="R70" s="142"/>
      <c r="S70" s="142"/>
      <c r="T70" s="142"/>
    </row>
    <row r="71" spans="2:20" ht="12.75" customHeight="1" x14ac:dyDescent="0.2">
      <c r="M71" s="142"/>
      <c r="N71" s="142"/>
      <c r="O71" s="142"/>
      <c r="P71" s="142"/>
      <c r="Q71" s="142"/>
      <c r="R71" s="142"/>
      <c r="S71" s="142"/>
      <c r="T71" s="142"/>
    </row>
    <row r="72" spans="2:20" ht="12.75" customHeight="1" x14ac:dyDescent="0.2">
      <c r="M72" s="142"/>
      <c r="N72" s="142"/>
      <c r="O72" s="142"/>
      <c r="P72" s="142"/>
      <c r="Q72" s="142"/>
      <c r="R72" s="142"/>
      <c r="S72" s="142"/>
      <c r="T72" s="142"/>
    </row>
    <row r="73" spans="2:20" ht="12.75" customHeight="1" x14ac:dyDescent="0.2">
      <c r="M73" s="142"/>
      <c r="N73" s="142"/>
      <c r="O73" s="142"/>
      <c r="P73" s="142"/>
      <c r="Q73" s="142"/>
      <c r="R73" s="142"/>
      <c r="S73" s="142"/>
      <c r="T73" s="142"/>
    </row>
    <row r="74" spans="2:20" ht="12.75" customHeight="1" x14ac:dyDescent="0.2">
      <c r="M74" s="142"/>
      <c r="N74" s="142"/>
      <c r="O74" s="142"/>
      <c r="P74" s="142"/>
      <c r="Q74" s="142"/>
      <c r="R74" s="142"/>
      <c r="S74" s="142"/>
      <c r="T74" s="142"/>
    </row>
    <row r="75" spans="2:20" ht="12.75" customHeight="1" x14ac:dyDescent="0.2">
      <c r="M75" s="142"/>
      <c r="N75" s="142"/>
      <c r="O75" s="142"/>
      <c r="P75" s="142"/>
      <c r="Q75" s="142"/>
      <c r="R75" s="142"/>
      <c r="S75" s="142"/>
      <c r="T75" s="142"/>
    </row>
    <row r="76" spans="2:20" ht="12.75" customHeight="1" x14ac:dyDescent="0.2">
      <c r="M76" s="142"/>
      <c r="N76" s="142"/>
      <c r="O76" s="142"/>
      <c r="P76" s="142"/>
      <c r="Q76" s="142"/>
      <c r="R76" s="142"/>
      <c r="S76" s="142"/>
      <c r="T76" s="142"/>
    </row>
    <row r="77" spans="2:20" ht="12.75" customHeight="1" x14ac:dyDescent="0.2">
      <c r="M77" s="142"/>
      <c r="N77" s="142"/>
      <c r="O77" s="142"/>
      <c r="P77" s="142"/>
      <c r="Q77" s="142"/>
      <c r="R77" s="142"/>
      <c r="S77" s="142"/>
      <c r="T77" s="142"/>
    </row>
  </sheetData>
  <mergeCells count="2">
    <mergeCell ref="B61:G67"/>
    <mergeCell ref="B27:G33"/>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3:X77"/>
  <sheetViews>
    <sheetView showGridLines="0" zoomScaleNormal="100" workbookViewId="0"/>
  </sheetViews>
  <sheetFormatPr defaultRowHeight="12.75" customHeight="1" x14ac:dyDescent="0.2"/>
  <cols>
    <col min="1" max="8" width="9.140625" style="2" customWidth="1"/>
    <col min="9" max="12" width="9.140625" style="142" customWidth="1"/>
    <col min="13" max="20" width="9.140625" style="224" customWidth="1"/>
    <col min="21" max="24" width="9.140625" style="142"/>
    <col min="25" max="16384" width="9.140625" style="2"/>
  </cols>
  <sheetData>
    <row r="3" spans="1:21" ht="12.75" customHeight="1" x14ac:dyDescent="0.2">
      <c r="B3" s="80" t="s">
        <v>349</v>
      </c>
      <c r="K3" s="225" t="s">
        <v>459</v>
      </c>
      <c r="L3" s="225" t="s">
        <v>460</v>
      </c>
      <c r="M3" s="225" t="s">
        <v>461</v>
      </c>
      <c r="N3" s="225" t="s">
        <v>462</v>
      </c>
      <c r="O3" s="225" t="s">
        <v>463</v>
      </c>
      <c r="P3" s="226" t="s">
        <v>464</v>
      </c>
    </row>
    <row r="4" spans="1:21" ht="12.75" customHeight="1" x14ac:dyDescent="0.2">
      <c r="B4" s="80" t="s">
        <v>301</v>
      </c>
      <c r="J4" s="226"/>
      <c r="K4" s="225" t="s">
        <v>76</v>
      </c>
      <c r="L4" s="225" t="s">
        <v>77</v>
      </c>
      <c r="M4" s="225" t="s">
        <v>78</v>
      </c>
      <c r="N4" s="225" t="s">
        <v>83</v>
      </c>
      <c r="O4" s="225" t="s">
        <v>84</v>
      </c>
      <c r="P4" s="226" t="s">
        <v>85</v>
      </c>
      <c r="Q4" s="225"/>
      <c r="R4" s="306" t="s">
        <v>83</v>
      </c>
      <c r="S4" s="306" t="s">
        <v>84</v>
      </c>
      <c r="T4" s="307" t="s">
        <v>85</v>
      </c>
      <c r="U4" s="207"/>
    </row>
    <row r="5" spans="1:21" ht="12.75" customHeight="1" x14ac:dyDescent="0.2">
      <c r="B5" s="202" t="s">
        <v>8</v>
      </c>
      <c r="J5" s="227">
        <v>2016</v>
      </c>
      <c r="K5" s="228">
        <v>95.399369427154667</v>
      </c>
      <c r="L5" s="228">
        <v>1.3014080212478878</v>
      </c>
      <c r="M5" s="228">
        <v>3.2992225515974427</v>
      </c>
      <c r="N5" s="228"/>
      <c r="O5" s="229"/>
      <c r="P5" s="228">
        <v>47.85</v>
      </c>
      <c r="Q5" s="230"/>
      <c r="R5" s="308"/>
      <c r="S5" s="309"/>
      <c r="T5" s="308">
        <v>1.2779307306220433</v>
      </c>
      <c r="U5" s="207"/>
    </row>
    <row r="6" spans="1:21" ht="12.75" customHeight="1" x14ac:dyDescent="0.2">
      <c r="J6" s="226">
        <v>2017</v>
      </c>
      <c r="K6" s="228">
        <v>96.301840814594399</v>
      </c>
      <c r="L6" s="228">
        <v>1.1247600313145205</v>
      </c>
      <c r="M6" s="228">
        <v>2.5733991540911001</v>
      </c>
      <c r="N6" s="228"/>
      <c r="O6" s="229"/>
      <c r="P6" s="228">
        <v>43.44</v>
      </c>
      <c r="Q6" s="230"/>
      <c r="R6" s="308"/>
      <c r="S6" s="309"/>
      <c r="T6" s="308">
        <v>1.2022489725105703</v>
      </c>
      <c r="U6" s="207"/>
    </row>
    <row r="7" spans="1:21" ht="12.75" customHeight="1" x14ac:dyDescent="0.2">
      <c r="A7" s="232"/>
      <c r="J7" s="231" t="s">
        <v>79</v>
      </c>
      <c r="K7" s="228">
        <v>92.70585766586386</v>
      </c>
      <c r="L7" s="228">
        <v>4.6962490955786418</v>
      </c>
      <c r="M7" s="228">
        <v>2.5978932385575035</v>
      </c>
      <c r="N7" s="228">
        <v>0.19337166034073239</v>
      </c>
      <c r="O7" s="229">
        <v>5.4209336888435544</v>
      </c>
      <c r="P7" s="228">
        <v>58.270316520718559</v>
      </c>
      <c r="Q7" s="230"/>
      <c r="R7" s="308">
        <v>0.19337166034073239</v>
      </c>
      <c r="S7" s="309">
        <v>0.90348894814059233</v>
      </c>
      <c r="T7" s="308">
        <v>1.456757913017964</v>
      </c>
      <c r="U7" s="207"/>
    </row>
    <row r="8" spans="1:21" ht="12.75" customHeight="1" x14ac:dyDescent="0.2">
      <c r="J8" s="227" t="s">
        <v>80</v>
      </c>
      <c r="K8" s="228">
        <v>91.661883456867471</v>
      </c>
      <c r="L8" s="228">
        <v>6.2750993716151475</v>
      </c>
      <c r="M8" s="228">
        <v>2.0630171715173824</v>
      </c>
      <c r="N8" s="228">
        <v>0.18781532729527556</v>
      </c>
      <c r="O8" s="229">
        <v>4.2054738851273505</v>
      </c>
      <c r="P8" s="228">
        <v>58.813263043934469</v>
      </c>
      <c r="Q8" s="230"/>
      <c r="R8" s="308">
        <v>0.16463770296731872</v>
      </c>
      <c r="S8" s="309">
        <v>0.67927299688893672</v>
      </c>
      <c r="T8" s="308">
        <v>1.4660756335253318</v>
      </c>
      <c r="U8" s="207"/>
    </row>
    <row r="9" spans="1:21" ht="12.75" customHeight="1" x14ac:dyDescent="0.2">
      <c r="M9" s="142"/>
      <c r="N9" s="142"/>
      <c r="O9" s="142"/>
      <c r="P9" s="142"/>
      <c r="Q9" s="142"/>
      <c r="R9" s="142"/>
      <c r="S9" s="142"/>
      <c r="T9" s="142"/>
    </row>
    <row r="10" spans="1:21" ht="12.75" customHeight="1" x14ac:dyDescent="0.2">
      <c r="M10" s="142"/>
      <c r="N10" s="142"/>
      <c r="O10" s="142"/>
      <c r="P10" s="142"/>
      <c r="Q10" s="142"/>
      <c r="R10" s="142"/>
      <c r="S10" s="142"/>
      <c r="T10" s="142"/>
    </row>
    <row r="11" spans="1:21" ht="12.75" customHeight="1" x14ac:dyDescent="0.2">
      <c r="M11" s="142"/>
      <c r="N11" s="142"/>
      <c r="O11" s="142"/>
      <c r="P11" s="142"/>
      <c r="Q11" s="142"/>
      <c r="R11" s="142"/>
      <c r="S11" s="142"/>
      <c r="T11" s="142"/>
    </row>
    <row r="12" spans="1:21" ht="12.75" customHeight="1" x14ac:dyDescent="0.2">
      <c r="M12" s="142"/>
      <c r="N12" s="142"/>
      <c r="O12" s="142"/>
      <c r="P12" s="142"/>
      <c r="Q12" s="142"/>
      <c r="R12" s="142"/>
      <c r="S12" s="142"/>
      <c r="T12" s="142"/>
    </row>
    <row r="13" spans="1:21" ht="12.75" customHeight="1" x14ac:dyDescent="0.2">
      <c r="M13" s="142"/>
      <c r="N13" s="142"/>
      <c r="O13" s="142"/>
      <c r="P13" s="142"/>
      <c r="Q13" s="142"/>
      <c r="R13" s="142"/>
      <c r="S13" s="142"/>
      <c r="T13" s="142"/>
    </row>
    <row r="15" spans="1:21" ht="12.75" customHeight="1" x14ac:dyDescent="0.2">
      <c r="M15" s="142"/>
      <c r="N15" s="142"/>
      <c r="O15" s="142"/>
      <c r="P15" s="142"/>
      <c r="Q15" s="142"/>
    </row>
    <row r="16" spans="1:21" ht="12.75" customHeight="1" x14ac:dyDescent="0.2">
      <c r="M16" s="142"/>
      <c r="N16" s="142"/>
      <c r="O16" s="142"/>
      <c r="P16" s="142"/>
      <c r="Q16" s="142"/>
    </row>
    <row r="17" spans="2:20" ht="12.75" customHeight="1" x14ac:dyDescent="0.2">
      <c r="M17" s="142"/>
      <c r="N17" s="142"/>
      <c r="O17" s="142"/>
      <c r="P17" s="142"/>
      <c r="Q17" s="142"/>
    </row>
    <row r="18" spans="2:20" ht="12.75" customHeight="1" x14ac:dyDescent="0.2">
      <c r="M18" s="142"/>
      <c r="N18" s="142"/>
      <c r="O18" s="142"/>
      <c r="P18" s="142"/>
      <c r="Q18" s="142"/>
    </row>
    <row r="26" spans="2:20" ht="12.75" customHeight="1" x14ac:dyDescent="0.2">
      <c r="B26" s="233" t="s">
        <v>7</v>
      </c>
      <c r="C26" s="234"/>
      <c r="D26" s="234"/>
      <c r="E26" s="234"/>
      <c r="F26" s="234"/>
      <c r="G26" s="234"/>
      <c r="M26" s="142"/>
      <c r="N26" s="142"/>
      <c r="O26" s="142"/>
      <c r="P26" s="142"/>
      <c r="Q26" s="142"/>
      <c r="R26" s="142"/>
      <c r="S26" s="142"/>
      <c r="T26" s="142"/>
    </row>
    <row r="27" spans="2:20" ht="12.75" customHeight="1" x14ac:dyDescent="0.2">
      <c r="B27" s="347" t="s">
        <v>81</v>
      </c>
      <c r="C27" s="347"/>
      <c r="D27" s="347"/>
      <c r="E27" s="347"/>
      <c r="F27" s="347"/>
      <c r="G27" s="347"/>
      <c r="M27" s="142"/>
      <c r="N27" s="142"/>
      <c r="O27" s="142"/>
      <c r="P27" s="142"/>
      <c r="Q27" s="142"/>
      <c r="R27" s="142"/>
      <c r="S27" s="142"/>
      <c r="T27" s="142"/>
    </row>
    <row r="28" spans="2:20" ht="12.75" customHeight="1" x14ac:dyDescent="0.2">
      <c r="B28" s="347"/>
      <c r="C28" s="347"/>
      <c r="D28" s="347"/>
      <c r="E28" s="347"/>
      <c r="F28" s="347"/>
      <c r="G28" s="347"/>
      <c r="M28" s="142"/>
      <c r="N28" s="142"/>
      <c r="O28" s="142"/>
      <c r="P28" s="142"/>
      <c r="Q28" s="142"/>
      <c r="R28" s="142"/>
      <c r="S28" s="142"/>
      <c r="T28" s="142"/>
    </row>
    <row r="29" spans="2:20" ht="12.75" customHeight="1" x14ac:dyDescent="0.2">
      <c r="B29" s="347"/>
      <c r="C29" s="347"/>
      <c r="D29" s="347"/>
      <c r="E29" s="347"/>
      <c r="F29" s="347"/>
      <c r="G29" s="347"/>
      <c r="M29" s="142"/>
      <c r="N29" s="142"/>
      <c r="O29" s="142"/>
      <c r="P29" s="142"/>
      <c r="Q29" s="142"/>
      <c r="R29" s="142"/>
      <c r="S29" s="142"/>
      <c r="T29" s="142"/>
    </row>
    <row r="30" spans="2:20" ht="12.75" customHeight="1" x14ac:dyDescent="0.2">
      <c r="B30" s="347"/>
      <c r="C30" s="347"/>
      <c r="D30" s="347"/>
      <c r="E30" s="347"/>
      <c r="F30" s="347"/>
      <c r="G30" s="347"/>
      <c r="M30" s="142"/>
      <c r="N30" s="142"/>
      <c r="O30" s="142"/>
      <c r="P30" s="142"/>
      <c r="Q30" s="142"/>
      <c r="R30" s="142"/>
      <c r="S30" s="142"/>
      <c r="T30" s="142"/>
    </row>
    <row r="31" spans="2:20" ht="12.75" customHeight="1" x14ac:dyDescent="0.2">
      <c r="B31" s="347"/>
      <c r="C31" s="347"/>
      <c r="D31" s="347"/>
      <c r="E31" s="347"/>
      <c r="F31" s="347"/>
      <c r="G31" s="347"/>
      <c r="M31" s="142"/>
      <c r="N31" s="142"/>
      <c r="O31" s="142"/>
      <c r="P31" s="142"/>
      <c r="Q31" s="142"/>
      <c r="R31" s="142"/>
      <c r="S31" s="142"/>
      <c r="T31" s="142"/>
    </row>
    <row r="32" spans="2:20" ht="12.75" customHeight="1" x14ac:dyDescent="0.2">
      <c r="B32" s="347"/>
      <c r="C32" s="347"/>
      <c r="D32" s="347"/>
      <c r="E32" s="347"/>
      <c r="F32" s="347"/>
      <c r="G32" s="347"/>
      <c r="M32" s="142"/>
      <c r="N32" s="142"/>
      <c r="O32" s="142"/>
      <c r="P32" s="142"/>
      <c r="Q32" s="142"/>
      <c r="R32" s="142"/>
      <c r="S32" s="142"/>
      <c r="T32" s="142"/>
    </row>
    <row r="33" spans="2:20" ht="12.75" customHeight="1" x14ac:dyDescent="0.2">
      <c r="M33" s="142"/>
      <c r="N33" s="142"/>
      <c r="O33" s="142"/>
      <c r="P33" s="142"/>
      <c r="Q33" s="142"/>
      <c r="R33" s="142"/>
      <c r="S33" s="142"/>
      <c r="T33" s="142"/>
    </row>
    <row r="34" spans="2:20" ht="12.75" customHeight="1" x14ac:dyDescent="0.2">
      <c r="M34" s="142"/>
      <c r="N34" s="142"/>
      <c r="O34" s="142"/>
      <c r="P34" s="142"/>
      <c r="Q34" s="142"/>
      <c r="R34" s="142"/>
      <c r="S34" s="142"/>
      <c r="T34" s="142"/>
    </row>
    <row r="35" spans="2:20" ht="12.75" customHeight="1" x14ac:dyDescent="0.2">
      <c r="M35" s="142"/>
      <c r="N35" s="142"/>
      <c r="O35" s="142"/>
      <c r="P35" s="142"/>
      <c r="Q35" s="142"/>
      <c r="R35" s="142"/>
      <c r="S35" s="142"/>
      <c r="T35" s="142"/>
    </row>
    <row r="36" spans="2:20" ht="12.75" customHeight="1" x14ac:dyDescent="0.2">
      <c r="B36" s="80" t="s">
        <v>468</v>
      </c>
      <c r="M36" s="142"/>
      <c r="N36" s="142"/>
      <c r="O36" s="142"/>
      <c r="P36" s="142"/>
      <c r="Q36" s="142"/>
      <c r="R36" s="142"/>
      <c r="S36" s="142"/>
      <c r="T36" s="142"/>
    </row>
    <row r="37" spans="2:20" ht="12.75" customHeight="1" x14ac:dyDescent="0.2">
      <c r="B37" s="80" t="s">
        <v>469</v>
      </c>
      <c r="M37" s="142"/>
      <c r="N37" s="142"/>
      <c r="O37" s="142"/>
      <c r="P37" s="142"/>
      <c r="Q37" s="142"/>
      <c r="R37" s="142"/>
      <c r="S37" s="142"/>
      <c r="T37" s="142"/>
    </row>
    <row r="38" spans="2:20" ht="12.75" customHeight="1" x14ac:dyDescent="0.2">
      <c r="B38" s="2" t="s">
        <v>219</v>
      </c>
      <c r="M38" s="142"/>
      <c r="N38" s="142"/>
      <c r="O38" s="142"/>
      <c r="P38" s="142"/>
      <c r="Q38" s="142"/>
      <c r="R38" s="142"/>
      <c r="S38" s="142"/>
      <c r="T38" s="142"/>
    </row>
    <row r="39" spans="2:20" ht="12.75" customHeight="1" x14ac:dyDescent="0.2">
      <c r="M39" s="142"/>
      <c r="N39" s="142"/>
      <c r="O39" s="142"/>
      <c r="P39" s="142"/>
      <c r="Q39" s="142"/>
      <c r="R39" s="142"/>
      <c r="S39" s="142"/>
      <c r="T39" s="142"/>
    </row>
    <row r="40" spans="2:20" ht="12.75" customHeight="1" x14ac:dyDescent="0.2">
      <c r="M40" s="142"/>
      <c r="N40" s="142"/>
      <c r="O40" s="142"/>
      <c r="P40" s="142"/>
      <c r="Q40" s="142"/>
      <c r="R40" s="142"/>
      <c r="S40" s="142"/>
      <c r="T40" s="142"/>
    </row>
    <row r="41" spans="2:20" ht="12.75" customHeight="1" x14ac:dyDescent="0.2">
      <c r="M41" s="142"/>
      <c r="N41" s="142"/>
      <c r="O41" s="142"/>
      <c r="P41" s="142"/>
      <c r="Q41" s="142"/>
      <c r="R41" s="142"/>
      <c r="S41" s="142"/>
      <c r="T41" s="142"/>
    </row>
    <row r="42" spans="2:20" ht="12.75" customHeight="1" x14ac:dyDescent="0.2">
      <c r="M42" s="142"/>
      <c r="N42" s="142"/>
      <c r="O42" s="142"/>
      <c r="P42" s="142"/>
      <c r="Q42" s="142"/>
      <c r="R42" s="142"/>
      <c r="S42" s="142"/>
      <c r="T42" s="142"/>
    </row>
    <row r="43" spans="2:20" ht="12.75" customHeight="1" x14ac:dyDescent="0.2">
      <c r="M43" s="142"/>
      <c r="N43" s="142"/>
      <c r="O43" s="142"/>
      <c r="P43" s="142"/>
      <c r="Q43" s="142"/>
      <c r="R43" s="142"/>
      <c r="S43" s="142"/>
      <c r="T43" s="142"/>
    </row>
    <row r="44" spans="2:20" ht="12.75" customHeight="1" x14ac:dyDescent="0.2">
      <c r="M44" s="142"/>
      <c r="N44" s="142"/>
      <c r="O44" s="142"/>
      <c r="P44" s="142"/>
      <c r="Q44" s="142"/>
      <c r="R44" s="142"/>
      <c r="S44" s="142"/>
      <c r="T44" s="142"/>
    </row>
    <row r="45" spans="2:20" ht="12.75" customHeight="1" x14ac:dyDescent="0.2">
      <c r="M45" s="142"/>
      <c r="N45" s="142"/>
      <c r="O45" s="142"/>
      <c r="P45" s="142"/>
      <c r="Q45" s="142"/>
      <c r="R45" s="142"/>
      <c r="S45" s="142"/>
      <c r="T45" s="142"/>
    </row>
    <row r="46" spans="2:20" ht="12.75" customHeight="1" x14ac:dyDescent="0.2">
      <c r="M46" s="142"/>
      <c r="N46" s="142"/>
      <c r="O46" s="142"/>
      <c r="P46" s="142"/>
      <c r="Q46" s="142"/>
      <c r="R46" s="142"/>
      <c r="S46" s="142"/>
      <c r="T46" s="142"/>
    </row>
    <row r="47" spans="2:20" ht="12.75" customHeight="1" x14ac:dyDescent="0.2">
      <c r="M47" s="142"/>
      <c r="N47" s="142"/>
      <c r="O47" s="142"/>
      <c r="P47" s="142"/>
      <c r="Q47" s="142"/>
      <c r="R47" s="142"/>
      <c r="S47" s="142"/>
      <c r="T47" s="142"/>
    </row>
    <row r="48" spans="2:20" ht="12.75" customHeight="1" x14ac:dyDescent="0.2">
      <c r="M48" s="142"/>
      <c r="N48" s="142"/>
      <c r="O48" s="142"/>
      <c r="P48" s="142"/>
      <c r="Q48" s="142"/>
      <c r="R48" s="142"/>
      <c r="S48" s="142"/>
      <c r="T48" s="142"/>
    </row>
    <row r="49" spans="2:20" ht="12.75" customHeight="1" x14ac:dyDescent="0.2">
      <c r="M49" s="142"/>
      <c r="N49" s="142"/>
      <c r="O49" s="142"/>
      <c r="P49" s="142"/>
      <c r="Q49" s="142"/>
      <c r="R49" s="142"/>
      <c r="S49" s="142"/>
      <c r="T49" s="142"/>
    </row>
    <row r="50" spans="2:20" ht="12.75" customHeight="1" x14ac:dyDescent="0.2">
      <c r="M50" s="142"/>
      <c r="N50" s="142"/>
      <c r="O50" s="142"/>
      <c r="P50" s="142"/>
      <c r="Q50" s="142"/>
      <c r="R50" s="142"/>
      <c r="S50" s="142"/>
      <c r="T50" s="142"/>
    </row>
    <row r="51" spans="2:20" ht="12.75" customHeight="1" x14ac:dyDescent="0.2">
      <c r="M51" s="142"/>
      <c r="N51" s="142"/>
      <c r="O51" s="142"/>
      <c r="P51" s="142"/>
      <c r="Q51" s="142"/>
      <c r="R51" s="142"/>
      <c r="S51" s="142"/>
      <c r="T51" s="142"/>
    </row>
    <row r="52" spans="2:20" ht="12.75" customHeight="1" x14ac:dyDescent="0.2">
      <c r="M52" s="142"/>
      <c r="N52" s="142"/>
      <c r="O52" s="142"/>
      <c r="P52" s="142"/>
      <c r="Q52" s="142"/>
      <c r="R52" s="142"/>
      <c r="S52" s="142"/>
      <c r="T52" s="142"/>
    </row>
    <row r="53" spans="2:20" ht="12.75" customHeight="1" x14ac:dyDescent="0.2">
      <c r="M53" s="142"/>
      <c r="N53" s="142"/>
      <c r="O53" s="142"/>
      <c r="P53" s="142"/>
      <c r="Q53" s="142"/>
      <c r="R53" s="142"/>
      <c r="S53" s="142"/>
      <c r="T53" s="142"/>
    </row>
    <row r="54" spans="2:20" ht="12.75" customHeight="1" x14ac:dyDescent="0.2">
      <c r="M54" s="142"/>
      <c r="N54" s="142"/>
      <c r="O54" s="142"/>
      <c r="P54" s="142"/>
      <c r="Q54" s="142"/>
      <c r="R54" s="142"/>
      <c r="S54" s="142"/>
      <c r="T54" s="142"/>
    </row>
    <row r="55" spans="2:20" ht="12.75" customHeight="1" x14ac:dyDescent="0.2">
      <c r="M55" s="142"/>
      <c r="N55" s="142"/>
      <c r="O55" s="142"/>
      <c r="P55" s="142"/>
      <c r="Q55" s="142"/>
      <c r="R55" s="142"/>
      <c r="S55" s="142"/>
      <c r="T55" s="142"/>
    </row>
    <row r="56" spans="2:20" ht="12.75" customHeight="1" x14ac:dyDescent="0.2">
      <c r="M56" s="142"/>
      <c r="N56" s="142"/>
      <c r="O56" s="142"/>
      <c r="P56" s="142"/>
      <c r="Q56" s="142"/>
      <c r="R56" s="142"/>
      <c r="S56" s="142"/>
      <c r="T56" s="142"/>
    </row>
    <row r="57" spans="2:20" ht="12.75" customHeight="1" x14ac:dyDescent="0.2">
      <c r="M57" s="142"/>
      <c r="N57" s="142"/>
      <c r="O57" s="142"/>
      <c r="P57" s="142"/>
      <c r="Q57" s="142"/>
      <c r="R57" s="142"/>
      <c r="S57" s="142"/>
      <c r="T57" s="142"/>
    </row>
    <row r="58" spans="2:20" ht="12.75" customHeight="1" x14ac:dyDescent="0.2">
      <c r="M58" s="142"/>
      <c r="N58" s="142"/>
      <c r="O58" s="142"/>
      <c r="P58" s="142"/>
      <c r="Q58" s="142"/>
      <c r="R58" s="142"/>
      <c r="S58" s="142"/>
      <c r="T58" s="142"/>
    </row>
    <row r="59" spans="2:20" ht="12.75" customHeight="1" x14ac:dyDescent="0.2">
      <c r="B59" s="233" t="s">
        <v>127</v>
      </c>
      <c r="C59" s="234"/>
      <c r="D59" s="234"/>
      <c r="E59" s="234"/>
      <c r="F59" s="234"/>
      <c r="G59" s="234"/>
      <c r="M59" s="142"/>
      <c r="N59" s="142"/>
      <c r="O59" s="142"/>
      <c r="P59" s="142"/>
      <c r="Q59" s="142"/>
      <c r="R59" s="142"/>
      <c r="S59" s="142"/>
      <c r="T59" s="142"/>
    </row>
    <row r="60" spans="2:20" ht="12.75" customHeight="1" x14ac:dyDescent="0.2">
      <c r="B60" s="346" t="s">
        <v>467</v>
      </c>
      <c r="C60" s="346"/>
      <c r="D60" s="346"/>
      <c r="E60" s="346"/>
      <c r="F60" s="346"/>
      <c r="G60" s="346"/>
      <c r="M60" s="142"/>
      <c r="N60" s="142"/>
      <c r="O60" s="142"/>
      <c r="P60" s="142"/>
      <c r="Q60" s="142"/>
      <c r="R60" s="142"/>
      <c r="S60" s="142"/>
      <c r="T60" s="142"/>
    </row>
    <row r="61" spans="2:20" ht="12.75" customHeight="1" x14ac:dyDescent="0.2">
      <c r="B61" s="346"/>
      <c r="C61" s="346"/>
      <c r="D61" s="346"/>
      <c r="E61" s="346"/>
      <c r="F61" s="346"/>
      <c r="G61" s="346"/>
      <c r="M61" s="142"/>
      <c r="N61" s="142"/>
      <c r="O61" s="142"/>
      <c r="P61" s="142"/>
      <c r="Q61" s="142"/>
      <c r="R61" s="142"/>
      <c r="S61" s="142"/>
      <c r="T61" s="142"/>
    </row>
    <row r="62" spans="2:20" ht="12.75" customHeight="1" x14ac:dyDescent="0.2">
      <c r="B62" s="346"/>
      <c r="C62" s="346"/>
      <c r="D62" s="346"/>
      <c r="E62" s="346"/>
      <c r="F62" s="346"/>
      <c r="G62" s="346"/>
      <c r="M62" s="142"/>
      <c r="N62" s="142"/>
      <c r="O62" s="142"/>
      <c r="P62" s="142"/>
      <c r="Q62" s="142"/>
      <c r="R62" s="142"/>
      <c r="S62" s="142"/>
      <c r="T62" s="142"/>
    </row>
    <row r="63" spans="2:20" ht="12.75" customHeight="1" x14ac:dyDescent="0.2">
      <c r="B63" s="346"/>
      <c r="C63" s="346"/>
      <c r="D63" s="346"/>
      <c r="E63" s="346"/>
      <c r="F63" s="346"/>
      <c r="G63" s="346"/>
      <c r="M63" s="142"/>
      <c r="N63" s="142"/>
      <c r="O63" s="142"/>
      <c r="P63" s="142"/>
      <c r="Q63" s="142"/>
      <c r="R63" s="142"/>
      <c r="S63" s="142"/>
      <c r="T63" s="142"/>
    </row>
    <row r="64" spans="2:20" ht="12.75" customHeight="1" x14ac:dyDescent="0.2">
      <c r="B64" s="346"/>
      <c r="C64" s="346"/>
      <c r="D64" s="346"/>
      <c r="E64" s="346"/>
      <c r="F64" s="346"/>
      <c r="G64" s="346"/>
      <c r="M64" s="142"/>
      <c r="N64" s="142"/>
      <c r="O64" s="142"/>
      <c r="P64" s="142"/>
      <c r="Q64" s="142"/>
      <c r="R64" s="142"/>
      <c r="S64" s="142"/>
      <c r="T64" s="142"/>
    </row>
    <row r="65" spans="2:20" ht="12.75" customHeight="1" x14ac:dyDescent="0.2">
      <c r="B65" s="346"/>
      <c r="C65" s="346"/>
      <c r="D65" s="346"/>
      <c r="E65" s="346"/>
      <c r="F65" s="346"/>
      <c r="G65" s="346"/>
      <c r="M65" s="142"/>
      <c r="N65" s="142"/>
      <c r="O65" s="142"/>
      <c r="P65" s="142"/>
      <c r="Q65" s="142"/>
      <c r="R65" s="142"/>
      <c r="S65" s="142"/>
      <c r="T65" s="142"/>
    </row>
    <row r="66" spans="2:20" ht="12.75" customHeight="1" x14ac:dyDescent="0.2">
      <c r="B66" s="346"/>
      <c r="C66" s="346"/>
      <c r="D66" s="346"/>
      <c r="E66" s="346"/>
      <c r="F66" s="346"/>
      <c r="G66" s="346"/>
      <c r="M66" s="142"/>
      <c r="N66" s="142"/>
      <c r="O66" s="142"/>
      <c r="P66" s="142"/>
      <c r="Q66" s="142"/>
      <c r="R66" s="142"/>
      <c r="S66" s="142"/>
      <c r="T66" s="142"/>
    </row>
    <row r="67" spans="2:20" ht="12.75" customHeight="1" x14ac:dyDescent="0.2">
      <c r="M67" s="142"/>
      <c r="N67" s="142"/>
      <c r="O67" s="142"/>
      <c r="P67" s="142"/>
      <c r="Q67" s="142"/>
      <c r="R67" s="142"/>
      <c r="S67" s="142"/>
      <c r="T67" s="142"/>
    </row>
    <row r="68" spans="2:20" ht="12.75" customHeight="1" x14ac:dyDescent="0.2">
      <c r="M68" s="142"/>
      <c r="N68" s="142"/>
      <c r="O68" s="142"/>
      <c r="P68" s="142"/>
      <c r="Q68" s="142"/>
      <c r="R68" s="142"/>
      <c r="S68" s="142"/>
      <c r="T68" s="142"/>
    </row>
    <row r="69" spans="2:20" ht="12.75" customHeight="1" x14ac:dyDescent="0.2">
      <c r="M69" s="142"/>
      <c r="N69" s="142"/>
      <c r="O69" s="142"/>
      <c r="P69" s="142"/>
      <c r="Q69" s="142"/>
      <c r="R69" s="142"/>
      <c r="S69" s="142"/>
      <c r="T69" s="142"/>
    </row>
    <row r="70" spans="2:20" ht="12.75" customHeight="1" x14ac:dyDescent="0.2">
      <c r="M70" s="142"/>
      <c r="N70" s="142"/>
      <c r="O70" s="142"/>
      <c r="P70" s="142"/>
      <c r="Q70" s="142"/>
      <c r="R70" s="142"/>
      <c r="S70" s="142"/>
      <c r="T70" s="142"/>
    </row>
    <row r="71" spans="2:20" ht="12.75" customHeight="1" x14ac:dyDescent="0.2">
      <c r="M71" s="142"/>
      <c r="N71" s="142"/>
      <c r="O71" s="142"/>
      <c r="P71" s="142"/>
      <c r="Q71" s="142"/>
      <c r="R71" s="142"/>
      <c r="S71" s="142"/>
      <c r="T71" s="142"/>
    </row>
    <row r="72" spans="2:20" ht="12.75" customHeight="1" x14ac:dyDescent="0.2">
      <c r="M72" s="142"/>
      <c r="N72" s="142"/>
      <c r="O72" s="142"/>
      <c r="P72" s="142"/>
      <c r="Q72" s="142"/>
      <c r="R72" s="142"/>
      <c r="S72" s="142"/>
      <c r="T72" s="142"/>
    </row>
    <row r="73" spans="2:20" ht="12.75" customHeight="1" x14ac:dyDescent="0.2">
      <c r="M73" s="142"/>
      <c r="N73" s="142"/>
      <c r="O73" s="142"/>
      <c r="P73" s="142"/>
      <c r="Q73" s="142"/>
      <c r="R73" s="142"/>
      <c r="S73" s="142"/>
      <c r="T73" s="142"/>
    </row>
    <row r="74" spans="2:20" ht="12.75" customHeight="1" x14ac:dyDescent="0.2">
      <c r="M74" s="142"/>
      <c r="N74" s="142"/>
      <c r="O74" s="142"/>
      <c r="P74" s="142"/>
      <c r="Q74" s="142"/>
      <c r="R74" s="142"/>
      <c r="S74" s="142"/>
      <c r="T74" s="142"/>
    </row>
    <row r="75" spans="2:20" ht="12.75" customHeight="1" x14ac:dyDescent="0.2">
      <c r="M75" s="142"/>
      <c r="N75" s="142"/>
      <c r="O75" s="142"/>
      <c r="P75" s="142"/>
      <c r="Q75" s="142"/>
      <c r="R75" s="142"/>
      <c r="S75" s="142"/>
      <c r="T75" s="142"/>
    </row>
    <row r="76" spans="2:20" ht="12.75" customHeight="1" x14ac:dyDescent="0.2">
      <c r="M76" s="142"/>
      <c r="N76" s="142"/>
      <c r="O76" s="142"/>
      <c r="P76" s="142"/>
      <c r="Q76" s="142"/>
      <c r="R76" s="142"/>
      <c r="S76" s="142"/>
      <c r="T76" s="142"/>
    </row>
    <row r="77" spans="2:20" ht="12.75" customHeight="1" x14ac:dyDescent="0.2">
      <c r="M77" s="142"/>
      <c r="N77" s="142"/>
      <c r="O77" s="142"/>
      <c r="P77" s="142"/>
      <c r="Q77" s="142"/>
      <c r="R77" s="142"/>
      <c r="S77" s="142"/>
      <c r="T77" s="142"/>
    </row>
  </sheetData>
  <mergeCells count="2">
    <mergeCell ref="B27:G32"/>
    <mergeCell ref="B60:G66"/>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3:X77"/>
  <sheetViews>
    <sheetView showGridLines="0" zoomScaleNormal="100" workbookViewId="0"/>
  </sheetViews>
  <sheetFormatPr defaultRowHeight="12.75" customHeight="1" x14ac:dyDescent="0.2"/>
  <cols>
    <col min="1" max="8" width="9.140625" style="2" customWidth="1"/>
    <col min="9" max="12" width="9.140625" style="142" customWidth="1"/>
    <col min="13" max="20" width="9.140625" style="224" customWidth="1"/>
    <col min="21" max="24" width="9.140625" style="142"/>
    <col min="25" max="16384" width="9.140625" style="2"/>
  </cols>
  <sheetData>
    <row r="3" spans="1:22" ht="12.75" customHeight="1" x14ac:dyDescent="0.2">
      <c r="B3" s="80" t="s">
        <v>350</v>
      </c>
      <c r="K3" s="225" t="s">
        <v>459</v>
      </c>
      <c r="L3" s="225" t="s">
        <v>460</v>
      </c>
      <c r="M3" s="225" t="s">
        <v>461</v>
      </c>
      <c r="N3" s="225" t="s">
        <v>462</v>
      </c>
      <c r="O3" s="225" t="s">
        <v>463</v>
      </c>
      <c r="P3" s="226" t="s">
        <v>464</v>
      </c>
      <c r="R3" s="305"/>
      <c r="S3" s="305"/>
      <c r="T3" s="305"/>
      <c r="U3" s="207"/>
      <c r="V3" s="207"/>
    </row>
    <row r="4" spans="1:22" ht="12.75" customHeight="1" x14ac:dyDescent="0.2">
      <c r="B4" s="80" t="s">
        <v>302</v>
      </c>
      <c r="J4" s="226"/>
      <c r="K4" s="225" t="s">
        <v>76</v>
      </c>
      <c r="L4" s="225" t="s">
        <v>77</v>
      </c>
      <c r="M4" s="225" t="s">
        <v>78</v>
      </c>
      <c r="N4" s="225" t="s">
        <v>83</v>
      </c>
      <c r="O4" s="225" t="s">
        <v>84</v>
      </c>
      <c r="P4" s="226" t="s">
        <v>85</v>
      </c>
      <c r="Q4" s="225"/>
      <c r="R4" s="306" t="s">
        <v>83</v>
      </c>
      <c r="S4" s="306" t="s">
        <v>84</v>
      </c>
      <c r="T4" s="307" t="s">
        <v>85</v>
      </c>
      <c r="U4" s="207"/>
      <c r="V4" s="207"/>
    </row>
    <row r="5" spans="1:22" ht="12.75" customHeight="1" x14ac:dyDescent="0.2">
      <c r="B5" s="202" t="s">
        <v>8</v>
      </c>
      <c r="J5" s="227">
        <v>2016</v>
      </c>
      <c r="K5" s="228">
        <v>91.71577226328958</v>
      </c>
      <c r="L5" s="228">
        <v>2.9064432306950092</v>
      </c>
      <c r="M5" s="228">
        <v>5.3777845060154057</v>
      </c>
      <c r="N5" s="228"/>
      <c r="O5" s="229"/>
      <c r="P5" s="228">
        <v>52.67</v>
      </c>
      <c r="Q5" s="230"/>
      <c r="R5" s="308"/>
      <c r="S5" s="309"/>
      <c r="T5" s="308">
        <v>1.3222348100733989</v>
      </c>
      <c r="U5" s="207"/>
      <c r="V5" s="207"/>
    </row>
    <row r="6" spans="1:22" ht="12.75" customHeight="1" x14ac:dyDescent="0.2">
      <c r="J6" s="226">
        <v>2017</v>
      </c>
      <c r="K6" s="228">
        <v>92.585680146640243</v>
      </c>
      <c r="L6" s="228">
        <v>2.6382169332971563</v>
      </c>
      <c r="M6" s="228">
        <v>4.7761029200626135</v>
      </c>
      <c r="N6" s="228"/>
      <c r="O6" s="229"/>
      <c r="P6" s="228">
        <v>53.03</v>
      </c>
      <c r="Q6" s="230"/>
      <c r="R6" s="308"/>
      <c r="S6" s="309"/>
      <c r="T6" s="308">
        <v>1.3289590515982987</v>
      </c>
      <c r="U6" s="207"/>
      <c r="V6" s="207"/>
    </row>
    <row r="7" spans="1:22" ht="12.75" customHeight="1" x14ac:dyDescent="0.2">
      <c r="A7" s="232"/>
      <c r="J7" s="231" t="s">
        <v>79</v>
      </c>
      <c r="K7" s="228">
        <v>88.196241777598473</v>
      </c>
      <c r="L7" s="228">
        <v>7.1994010301886497</v>
      </c>
      <c r="M7" s="228">
        <v>4.604357192212869</v>
      </c>
      <c r="N7" s="228">
        <v>0.33324255868412472</v>
      </c>
      <c r="O7" s="229">
        <v>3.637723518776431</v>
      </c>
      <c r="P7" s="228">
        <v>53.537636723328717</v>
      </c>
      <c r="Q7" s="230"/>
      <c r="R7" s="308">
        <v>0.33324255868412478</v>
      </c>
      <c r="S7" s="309">
        <v>0.60628725312940512</v>
      </c>
      <c r="T7" s="308">
        <v>1.338440918083218</v>
      </c>
      <c r="U7" s="207"/>
      <c r="V7" s="207"/>
    </row>
    <row r="8" spans="1:22" ht="12.75" customHeight="1" x14ac:dyDescent="0.2">
      <c r="J8" s="227" t="s">
        <v>80</v>
      </c>
      <c r="K8" s="228">
        <v>88.601309512964505</v>
      </c>
      <c r="L8" s="228">
        <v>7.4578107567316501</v>
      </c>
      <c r="M8" s="228">
        <v>3.9408797303038505</v>
      </c>
      <c r="N8" s="228">
        <v>0.2916068503819414</v>
      </c>
      <c r="O8" s="229">
        <v>3.2315418589371774</v>
      </c>
      <c r="P8" s="228">
        <v>57.284091670938487</v>
      </c>
      <c r="Q8" s="230"/>
      <c r="R8" s="308">
        <v>0.20830140931055652</v>
      </c>
      <c r="S8" s="309">
        <v>0.4946290532297396</v>
      </c>
      <c r="T8" s="308">
        <v>1.4084188845551162</v>
      </c>
      <c r="U8" s="207"/>
      <c r="V8" s="207"/>
    </row>
    <row r="9" spans="1:22" ht="12.75" customHeight="1" x14ac:dyDescent="0.2">
      <c r="M9" s="142"/>
      <c r="N9" s="142"/>
      <c r="O9" s="142"/>
      <c r="P9" s="142"/>
      <c r="Q9" s="142"/>
      <c r="R9" s="207"/>
      <c r="S9" s="207"/>
      <c r="T9" s="207"/>
      <c r="U9" s="207"/>
      <c r="V9" s="207"/>
    </row>
    <row r="10" spans="1:22" ht="12.75" customHeight="1" x14ac:dyDescent="0.2">
      <c r="M10" s="142"/>
      <c r="N10" s="142"/>
      <c r="O10" s="142"/>
      <c r="P10" s="142"/>
      <c r="Q10" s="142"/>
      <c r="R10" s="207"/>
      <c r="S10" s="207"/>
      <c r="T10" s="207"/>
      <c r="U10" s="207"/>
      <c r="V10" s="207"/>
    </row>
    <row r="11" spans="1:22" ht="12.75" customHeight="1" x14ac:dyDescent="0.2">
      <c r="M11" s="142"/>
      <c r="N11" s="142"/>
      <c r="O11" s="142"/>
      <c r="P11" s="142"/>
      <c r="Q11" s="142"/>
      <c r="R11" s="142"/>
      <c r="S11" s="142"/>
      <c r="T11" s="142"/>
    </row>
    <row r="12" spans="1:22" ht="12.75" customHeight="1" x14ac:dyDescent="0.2">
      <c r="M12" s="142"/>
      <c r="N12" s="142"/>
      <c r="O12" s="142"/>
      <c r="P12" s="142"/>
      <c r="Q12" s="142"/>
      <c r="R12" s="142"/>
      <c r="S12" s="142"/>
      <c r="T12" s="142"/>
    </row>
    <row r="13" spans="1:22" ht="12.75" customHeight="1" x14ac:dyDescent="0.2">
      <c r="M13" s="142"/>
      <c r="N13" s="142"/>
      <c r="O13" s="142"/>
      <c r="P13" s="142"/>
      <c r="Q13" s="142"/>
      <c r="R13" s="142"/>
      <c r="S13" s="142"/>
      <c r="T13" s="142"/>
    </row>
    <row r="15" spans="1:22" ht="12.75" customHeight="1" x14ac:dyDescent="0.2">
      <c r="M15" s="142"/>
      <c r="N15" s="142"/>
      <c r="O15" s="142"/>
      <c r="P15" s="142"/>
      <c r="Q15" s="142"/>
    </row>
    <row r="16" spans="1:22" ht="12.75" customHeight="1" x14ac:dyDescent="0.2">
      <c r="M16" s="142"/>
      <c r="N16" s="142"/>
      <c r="O16" s="142"/>
      <c r="P16" s="142"/>
      <c r="Q16" s="142"/>
    </row>
    <row r="17" spans="2:20" ht="12.75" customHeight="1" x14ac:dyDescent="0.2">
      <c r="M17" s="142"/>
      <c r="N17" s="142"/>
      <c r="O17" s="142"/>
      <c r="P17" s="142"/>
      <c r="Q17" s="142"/>
    </row>
    <row r="18" spans="2:20" ht="12.75" customHeight="1" x14ac:dyDescent="0.2">
      <c r="M18" s="142"/>
      <c r="N18" s="142"/>
      <c r="O18" s="142"/>
      <c r="P18" s="142"/>
      <c r="Q18" s="142"/>
    </row>
    <row r="26" spans="2:20" ht="12.75" customHeight="1" x14ac:dyDescent="0.2">
      <c r="B26" s="233" t="s">
        <v>7</v>
      </c>
      <c r="C26" s="234"/>
      <c r="D26" s="234"/>
      <c r="E26" s="234"/>
      <c r="F26" s="234"/>
      <c r="G26" s="234"/>
      <c r="M26" s="142"/>
      <c r="N26" s="142"/>
      <c r="O26" s="142"/>
      <c r="P26" s="142"/>
      <c r="Q26" s="142"/>
      <c r="R26" s="142"/>
      <c r="S26" s="142"/>
      <c r="T26" s="142"/>
    </row>
    <row r="27" spans="2:20" ht="12.75" customHeight="1" x14ac:dyDescent="0.2">
      <c r="B27" s="347" t="s">
        <v>81</v>
      </c>
      <c r="C27" s="347"/>
      <c r="D27" s="347"/>
      <c r="E27" s="347"/>
      <c r="F27" s="347"/>
      <c r="G27" s="347"/>
      <c r="M27" s="142"/>
      <c r="N27" s="142"/>
      <c r="O27" s="142"/>
      <c r="P27" s="142"/>
      <c r="Q27" s="142"/>
      <c r="R27" s="142"/>
      <c r="S27" s="142"/>
      <c r="T27" s="142"/>
    </row>
    <row r="28" spans="2:20" ht="12.75" customHeight="1" x14ac:dyDescent="0.2">
      <c r="B28" s="347"/>
      <c r="C28" s="347"/>
      <c r="D28" s="347"/>
      <c r="E28" s="347"/>
      <c r="F28" s="347"/>
      <c r="G28" s="347"/>
      <c r="M28" s="142"/>
      <c r="N28" s="142"/>
      <c r="O28" s="142"/>
      <c r="P28" s="142"/>
      <c r="Q28" s="142"/>
      <c r="R28" s="142"/>
      <c r="S28" s="142"/>
      <c r="T28" s="142"/>
    </row>
    <row r="29" spans="2:20" ht="12.75" customHeight="1" x14ac:dyDescent="0.2">
      <c r="B29" s="347"/>
      <c r="C29" s="347"/>
      <c r="D29" s="347"/>
      <c r="E29" s="347"/>
      <c r="F29" s="347"/>
      <c r="G29" s="347"/>
      <c r="M29" s="142"/>
      <c r="N29" s="142"/>
      <c r="O29" s="142"/>
      <c r="P29" s="142"/>
      <c r="Q29" s="142"/>
      <c r="R29" s="142"/>
      <c r="S29" s="142"/>
      <c r="T29" s="142"/>
    </row>
    <row r="30" spans="2:20" ht="12.75" customHeight="1" x14ac:dyDescent="0.2">
      <c r="B30" s="347"/>
      <c r="C30" s="347"/>
      <c r="D30" s="347"/>
      <c r="E30" s="347"/>
      <c r="F30" s="347"/>
      <c r="G30" s="347"/>
      <c r="M30" s="142"/>
      <c r="N30" s="142"/>
      <c r="O30" s="142"/>
      <c r="P30" s="142"/>
      <c r="Q30" s="142"/>
      <c r="R30" s="142"/>
      <c r="S30" s="142"/>
      <c r="T30" s="142"/>
    </row>
    <row r="31" spans="2:20" ht="12.75" customHeight="1" x14ac:dyDescent="0.2">
      <c r="B31" s="347"/>
      <c r="C31" s="347"/>
      <c r="D31" s="347"/>
      <c r="E31" s="347"/>
      <c r="F31" s="347"/>
      <c r="G31" s="347"/>
      <c r="M31" s="142"/>
      <c r="N31" s="142"/>
      <c r="O31" s="142"/>
      <c r="P31" s="142"/>
      <c r="Q31" s="142"/>
      <c r="R31" s="142"/>
      <c r="S31" s="142"/>
      <c r="T31" s="142"/>
    </row>
    <row r="32" spans="2:20" ht="12.75" customHeight="1" x14ac:dyDescent="0.2">
      <c r="B32" s="347"/>
      <c r="C32" s="347"/>
      <c r="D32" s="347"/>
      <c r="E32" s="347"/>
      <c r="F32" s="347"/>
      <c r="G32" s="347"/>
      <c r="M32" s="142"/>
      <c r="N32" s="142"/>
      <c r="O32" s="142"/>
      <c r="P32" s="142"/>
      <c r="Q32" s="142"/>
      <c r="R32" s="142"/>
      <c r="S32" s="142"/>
      <c r="T32" s="142"/>
    </row>
    <row r="33" spans="2:20" ht="12.75" customHeight="1" x14ac:dyDescent="0.2">
      <c r="B33" s="347"/>
      <c r="C33" s="347"/>
      <c r="D33" s="347"/>
      <c r="E33" s="347"/>
      <c r="F33" s="347"/>
      <c r="G33" s="347"/>
      <c r="M33" s="142"/>
      <c r="N33" s="142"/>
      <c r="O33" s="142"/>
      <c r="P33" s="142"/>
      <c r="Q33" s="142"/>
      <c r="R33" s="142"/>
      <c r="S33" s="142"/>
      <c r="T33" s="142"/>
    </row>
    <row r="34" spans="2:20" ht="12.75" customHeight="1" x14ac:dyDescent="0.2">
      <c r="B34" s="300"/>
      <c r="C34" s="300"/>
      <c r="D34" s="300"/>
      <c r="E34" s="300"/>
      <c r="F34" s="300"/>
      <c r="G34" s="300"/>
      <c r="M34" s="142"/>
      <c r="N34" s="142"/>
      <c r="O34" s="142"/>
      <c r="P34" s="142"/>
      <c r="Q34" s="142"/>
      <c r="R34" s="142"/>
      <c r="S34" s="142"/>
      <c r="T34" s="142"/>
    </row>
    <row r="35" spans="2:20" ht="12.75" customHeight="1" x14ac:dyDescent="0.2">
      <c r="M35" s="142"/>
      <c r="N35" s="142"/>
      <c r="O35" s="142"/>
      <c r="P35" s="142"/>
      <c r="Q35" s="142"/>
      <c r="R35" s="142"/>
      <c r="S35" s="142"/>
      <c r="T35" s="142"/>
    </row>
    <row r="36" spans="2:20" ht="12.75" customHeight="1" x14ac:dyDescent="0.2">
      <c r="M36" s="142"/>
      <c r="N36" s="142"/>
      <c r="O36" s="142"/>
      <c r="P36" s="142"/>
      <c r="Q36" s="142"/>
      <c r="R36" s="142"/>
      <c r="S36" s="142"/>
      <c r="T36" s="142"/>
    </row>
    <row r="37" spans="2:20" ht="12.75" customHeight="1" x14ac:dyDescent="0.2">
      <c r="B37" s="80" t="s">
        <v>470</v>
      </c>
      <c r="M37" s="142"/>
      <c r="N37" s="142"/>
      <c r="O37" s="142"/>
      <c r="P37" s="142"/>
      <c r="Q37" s="142"/>
      <c r="R37" s="142"/>
      <c r="S37" s="142"/>
      <c r="T37" s="142"/>
    </row>
    <row r="38" spans="2:20" ht="12.75" customHeight="1" x14ac:dyDescent="0.2">
      <c r="B38" s="80" t="s">
        <v>471</v>
      </c>
      <c r="M38" s="142"/>
      <c r="N38" s="142"/>
      <c r="O38" s="142"/>
      <c r="P38" s="142"/>
      <c r="Q38" s="142"/>
      <c r="R38" s="142"/>
      <c r="S38" s="142"/>
      <c r="T38" s="142"/>
    </row>
    <row r="39" spans="2:20" ht="12.75" customHeight="1" x14ac:dyDescent="0.2">
      <c r="B39" s="2" t="s">
        <v>219</v>
      </c>
      <c r="M39" s="142"/>
      <c r="N39" s="142"/>
      <c r="O39" s="142"/>
      <c r="P39" s="142"/>
      <c r="Q39" s="142"/>
      <c r="R39" s="142"/>
      <c r="S39" s="142"/>
      <c r="T39" s="142"/>
    </row>
    <row r="40" spans="2:20" ht="12.75" customHeight="1" x14ac:dyDescent="0.2">
      <c r="M40" s="142"/>
      <c r="N40" s="142"/>
      <c r="O40" s="142"/>
      <c r="P40" s="142"/>
      <c r="Q40" s="142"/>
      <c r="R40" s="142"/>
      <c r="S40" s="142"/>
      <c r="T40" s="142"/>
    </row>
    <row r="41" spans="2:20" ht="12.75" customHeight="1" x14ac:dyDescent="0.2">
      <c r="M41" s="142"/>
      <c r="N41" s="142"/>
      <c r="O41" s="142"/>
      <c r="P41" s="142"/>
      <c r="Q41" s="142"/>
      <c r="R41" s="142"/>
      <c r="S41" s="142"/>
      <c r="T41" s="142"/>
    </row>
    <row r="42" spans="2:20" ht="12.75" customHeight="1" x14ac:dyDescent="0.2">
      <c r="M42" s="142"/>
      <c r="N42" s="142"/>
      <c r="O42" s="142"/>
      <c r="P42" s="142"/>
      <c r="Q42" s="142"/>
      <c r="R42" s="142"/>
      <c r="S42" s="142"/>
      <c r="T42" s="142"/>
    </row>
    <row r="43" spans="2:20" ht="12.75" customHeight="1" x14ac:dyDescent="0.2">
      <c r="M43" s="142"/>
      <c r="N43" s="142"/>
      <c r="O43" s="142"/>
      <c r="P43" s="142"/>
      <c r="Q43" s="142"/>
      <c r="R43" s="142"/>
      <c r="S43" s="142"/>
      <c r="T43" s="142"/>
    </row>
    <row r="44" spans="2:20" ht="12.75" customHeight="1" x14ac:dyDescent="0.2">
      <c r="M44" s="142"/>
      <c r="N44" s="142"/>
      <c r="O44" s="142"/>
      <c r="P44" s="142"/>
      <c r="Q44" s="142"/>
      <c r="R44" s="142"/>
      <c r="S44" s="142"/>
      <c r="T44" s="142"/>
    </row>
    <row r="45" spans="2:20" ht="12.75" customHeight="1" x14ac:dyDescent="0.2">
      <c r="M45" s="142"/>
      <c r="N45" s="142"/>
      <c r="O45" s="142"/>
      <c r="P45" s="142"/>
      <c r="Q45" s="142"/>
      <c r="R45" s="142"/>
      <c r="S45" s="142"/>
      <c r="T45" s="142"/>
    </row>
    <row r="46" spans="2:20" ht="12.75" customHeight="1" x14ac:dyDescent="0.2">
      <c r="M46" s="142"/>
      <c r="N46" s="142"/>
      <c r="O46" s="142"/>
      <c r="P46" s="142"/>
      <c r="Q46" s="142"/>
      <c r="R46" s="142"/>
      <c r="S46" s="142"/>
      <c r="T46" s="142"/>
    </row>
    <row r="47" spans="2:20" ht="12.75" customHeight="1" x14ac:dyDescent="0.2">
      <c r="M47" s="142"/>
      <c r="N47" s="142"/>
      <c r="O47" s="142"/>
      <c r="P47" s="142"/>
      <c r="Q47" s="142"/>
      <c r="R47" s="142"/>
      <c r="S47" s="142"/>
      <c r="T47" s="142"/>
    </row>
    <row r="48" spans="2:20" ht="12.75" customHeight="1" x14ac:dyDescent="0.2">
      <c r="M48" s="142"/>
      <c r="N48" s="142"/>
      <c r="O48" s="142"/>
      <c r="P48" s="142"/>
      <c r="Q48" s="142"/>
      <c r="R48" s="142"/>
      <c r="S48" s="142"/>
      <c r="T48" s="142"/>
    </row>
    <row r="49" spans="2:20" ht="12.75" customHeight="1" x14ac:dyDescent="0.2">
      <c r="M49" s="142"/>
      <c r="N49" s="142"/>
      <c r="O49" s="142"/>
      <c r="P49" s="142"/>
      <c r="Q49" s="142"/>
      <c r="R49" s="142"/>
      <c r="S49" s="142"/>
      <c r="T49" s="142"/>
    </row>
    <row r="50" spans="2:20" ht="12.75" customHeight="1" x14ac:dyDescent="0.2">
      <c r="M50" s="142"/>
      <c r="N50" s="142"/>
      <c r="O50" s="142"/>
      <c r="P50" s="142"/>
      <c r="Q50" s="142"/>
      <c r="R50" s="142"/>
      <c r="S50" s="142"/>
      <c r="T50" s="142"/>
    </row>
    <row r="51" spans="2:20" ht="12.75" customHeight="1" x14ac:dyDescent="0.2">
      <c r="M51" s="142"/>
      <c r="N51" s="142"/>
      <c r="O51" s="142"/>
      <c r="P51" s="142"/>
      <c r="Q51" s="142"/>
      <c r="R51" s="142"/>
      <c r="S51" s="142"/>
      <c r="T51" s="142"/>
    </row>
    <row r="52" spans="2:20" ht="12.75" customHeight="1" x14ac:dyDescent="0.2">
      <c r="M52" s="142"/>
      <c r="N52" s="142"/>
      <c r="O52" s="142"/>
      <c r="P52" s="142"/>
      <c r="Q52" s="142"/>
      <c r="R52" s="142"/>
      <c r="S52" s="142"/>
      <c r="T52" s="142"/>
    </row>
    <row r="53" spans="2:20" ht="12.75" customHeight="1" x14ac:dyDescent="0.2">
      <c r="M53" s="142"/>
      <c r="N53" s="142"/>
      <c r="O53" s="142"/>
      <c r="P53" s="142"/>
      <c r="Q53" s="142"/>
      <c r="R53" s="142"/>
      <c r="S53" s="142"/>
      <c r="T53" s="142"/>
    </row>
    <row r="54" spans="2:20" ht="12.75" customHeight="1" x14ac:dyDescent="0.2">
      <c r="M54" s="142"/>
      <c r="N54" s="142"/>
      <c r="O54" s="142"/>
      <c r="P54" s="142"/>
      <c r="Q54" s="142"/>
      <c r="R54" s="142"/>
      <c r="S54" s="142"/>
      <c r="T54" s="142"/>
    </row>
    <row r="55" spans="2:20" ht="12.75" customHeight="1" x14ac:dyDescent="0.2">
      <c r="M55" s="142"/>
      <c r="N55" s="142"/>
      <c r="O55" s="142"/>
      <c r="P55" s="142"/>
      <c r="Q55" s="142"/>
      <c r="R55" s="142"/>
      <c r="S55" s="142"/>
      <c r="T55" s="142"/>
    </row>
    <row r="56" spans="2:20" ht="12.75" customHeight="1" x14ac:dyDescent="0.2">
      <c r="M56" s="142"/>
      <c r="N56" s="142"/>
      <c r="O56" s="142"/>
      <c r="P56" s="142"/>
      <c r="Q56" s="142"/>
      <c r="R56" s="142"/>
      <c r="S56" s="142"/>
      <c r="T56" s="142"/>
    </row>
    <row r="57" spans="2:20" ht="12.75" customHeight="1" x14ac:dyDescent="0.2">
      <c r="M57" s="142"/>
      <c r="N57" s="142"/>
      <c r="O57" s="142"/>
      <c r="P57" s="142"/>
      <c r="Q57" s="142"/>
      <c r="R57" s="142"/>
      <c r="S57" s="142"/>
      <c r="T57" s="142"/>
    </row>
    <row r="58" spans="2:20" ht="12.75" customHeight="1" x14ac:dyDescent="0.2">
      <c r="M58" s="142"/>
      <c r="N58" s="142"/>
      <c r="O58" s="142"/>
      <c r="P58" s="142"/>
      <c r="Q58" s="142"/>
      <c r="R58" s="142"/>
      <c r="S58" s="142"/>
      <c r="T58" s="142"/>
    </row>
    <row r="59" spans="2:20" ht="12.75" customHeight="1" x14ac:dyDescent="0.2">
      <c r="M59" s="142"/>
      <c r="N59" s="142"/>
      <c r="O59" s="142"/>
      <c r="P59" s="142"/>
      <c r="Q59" s="142"/>
      <c r="R59" s="142"/>
      <c r="S59" s="142"/>
      <c r="T59" s="142"/>
    </row>
    <row r="60" spans="2:20" ht="12.75" customHeight="1" x14ac:dyDescent="0.2">
      <c r="B60" s="233" t="s">
        <v>127</v>
      </c>
      <c r="C60" s="234"/>
      <c r="D60" s="234"/>
      <c r="E60" s="234"/>
      <c r="F60" s="234"/>
      <c r="G60" s="234"/>
      <c r="M60" s="142"/>
      <c r="N60" s="142"/>
      <c r="O60" s="142"/>
      <c r="P60" s="142"/>
      <c r="Q60" s="142"/>
      <c r="R60" s="142"/>
      <c r="S60" s="142"/>
      <c r="T60" s="142"/>
    </row>
    <row r="61" spans="2:20" ht="12.75" customHeight="1" x14ac:dyDescent="0.2">
      <c r="B61" s="347" t="s">
        <v>467</v>
      </c>
      <c r="C61" s="347"/>
      <c r="D61" s="347"/>
      <c r="E61" s="347"/>
      <c r="F61" s="347"/>
      <c r="G61" s="347"/>
      <c r="M61" s="142"/>
      <c r="N61" s="142"/>
      <c r="O61" s="142"/>
      <c r="P61" s="142"/>
      <c r="Q61" s="142"/>
      <c r="R61" s="142"/>
      <c r="S61" s="142"/>
      <c r="T61" s="142"/>
    </row>
    <row r="62" spans="2:20" ht="12.75" customHeight="1" x14ac:dyDescent="0.2">
      <c r="B62" s="347"/>
      <c r="C62" s="347"/>
      <c r="D62" s="347"/>
      <c r="E62" s="347"/>
      <c r="F62" s="347"/>
      <c r="G62" s="347"/>
      <c r="M62" s="142"/>
      <c r="N62" s="142"/>
      <c r="O62" s="142"/>
      <c r="P62" s="142"/>
      <c r="Q62" s="142"/>
      <c r="R62" s="142"/>
      <c r="S62" s="142"/>
      <c r="T62" s="142"/>
    </row>
    <row r="63" spans="2:20" ht="12.75" customHeight="1" x14ac:dyDescent="0.2">
      <c r="B63" s="347"/>
      <c r="C63" s="347"/>
      <c r="D63" s="347"/>
      <c r="E63" s="347"/>
      <c r="F63" s="347"/>
      <c r="G63" s="347"/>
      <c r="M63" s="142"/>
      <c r="N63" s="142"/>
      <c r="O63" s="142"/>
      <c r="P63" s="142"/>
      <c r="Q63" s="142"/>
      <c r="R63" s="142"/>
      <c r="S63" s="142"/>
      <c r="T63" s="142"/>
    </row>
    <row r="64" spans="2:20" ht="12.75" customHeight="1" x14ac:dyDescent="0.2">
      <c r="B64" s="347"/>
      <c r="C64" s="347"/>
      <c r="D64" s="347"/>
      <c r="E64" s="347"/>
      <c r="F64" s="347"/>
      <c r="G64" s="347"/>
      <c r="M64" s="142"/>
      <c r="N64" s="142"/>
      <c r="O64" s="142"/>
      <c r="P64" s="142"/>
      <c r="Q64" s="142"/>
      <c r="R64" s="142"/>
      <c r="S64" s="142"/>
      <c r="T64" s="142"/>
    </row>
    <row r="65" spans="2:20" ht="12.75" customHeight="1" x14ac:dyDescent="0.2">
      <c r="B65" s="347"/>
      <c r="C65" s="347"/>
      <c r="D65" s="347"/>
      <c r="E65" s="347"/>
      <c r="F65" s="347"/>
      <c r="G65" s="347"/>
      <c r="M65" s="142"/>
      <c r="N65" s="142"/>
      <c r="O65" s="142"/>
      <c r="P65" s="142"/>
      <c r="Q65" s="142"/>
      <c r="R65" s="142"/>
      <c r="S65" s="142"/>
      <c r="T65" s="142"/>
    </row>
    <row r="66" spans="2:20" ht="12.75" customHeight="1" x14ac:dyDescent="0.2">
      <c r="B66" s="347"/>
      <c r="C66" s="347"/>
      <c r="D66" s="347"/>
      <c r="E66" s="347"/>
      <c r="F66" s="347"/>
      <c r="G66" s="347"/>
      <c r="M66" s="142"/>
      <c r="N66" s="142"/>
      <c r="O66" s="142"/>
      <c r="P66" s="142"/>
      <c r="Q66" s="142"/>
      <c r="R66" s="142"/>
      <c r="S66" s="142"/>
      <c r="T66" s="142"/>
    </row>
    <row r="67" spans="2:20" ht="12.75" customHeight="1" x14ac:dyDescent="0.2">
      <c r="B67" s="347"/>
      <c r="C67" s="347"/>
      <c r="D67" s="347"/>
      <c r="E67" s="347"/>
      <c r="F67" s="347"/>
      <c r="G67" s="347"/>
      <c r="M67" s="142"/>
      <c r="N67" s="142"/>
      <c r="O67" s="142"/>
      <c r="P67" s="142"/>
      <c r="Q67" s="142"/>
      <c r="R67" s="142"/>
      <c r="S67" s="142"/>
      <c r="T67" s="142"/>
    </row>
    <row r="68" spans="2:20" ht="12.75" customHeight="1" x14ac:dyDescent="0.2">
      <c r="M68" s="142"/>
      <c r="N68" s="142"/>
      <c r="O68" s="142"/>
      <c r="P68" s="142"/>
      <c r="Q68" s="142"/>
      <c r="R68" s="142"/>
      <c r="S68" s="142"/>
      <c r="T68" s="142"/>
    </row>
    <row r="69" spans="2:20" ht="12.75" customHeight="1" x14ac:dyDescent="0.2">
      <c r="M69" s="142"/>
      <c r="N69" s="142"/>
      <c r="O69" s="142"/>
      <c r="P69" s="142"/>
      <c r="Q69" s="142"/>
      <c r="R69" s="142"/>
      <c r="S69" s="142"/>
      <c r="T69" s="142"/>
    </row>
    <row r="70" spans="2:20" ht="12.75" customHeight="1" x14ac:dyDescent="0.2">
      <c r="M70" s="142"/>
      <c r="N70" s="142"/>
      <c r="O70" s="142"/>
      <c r="P70" s="142"/>
      <c r="Q70" s="142"/>
      <c r="R70" s="142"/>
      <c r="S70" s="142"/>
      <c r="T70" s="142"/>
    </row>
    <row r="71" spans="2:20" ht="12.75" customHeight="1" x14ac:dyDescent="0.2">
      <c r="M71" s="142"/>
      <c r="N71" s="142"/>
      <c r="O71" s="142"/>
      <c r="P71" s="142"/>
      <c r="Q71" s="142"/>
      <c r="R71" s="142"/>
      <c r="S71" s="142"/>
      <c r="T71" s="142"/>
    </row>
    <row r="72" spans="2:20" ht="12.75" customHeight="1" x14ac:dyDescent="0.2">
      <c r="M72" s="142"/>
      <c r="N72" s="142"/>
      <c r="O72" s="142"/>
      <c r="P72" s="142"/>
      <c r="Q72" s="142"/>
      <c r="R72" s="142"/>
      <c r="S72" s="142"/>
      <c r="T72" s="142"/>
    </row>
    <row r="73" spans="2:20" ht="12.75" customHeight="1" x14ac:dyDescent="0.2">
      <c r="M73" s="142"/>
      <c r="N73" s="142"/>
      <c r="O73" s="142"/>
      <c r="P73" s="142"/>
      <c r="Q73" s="142"/>
      <c r="R73" s="142"/>
      <c r="S73" s="142"/>
      <c r="T73" s="142"/>
    </row>
    <row r="74" spans="2:20" ht="12.75" customHeight="1" x14ac:dyDescent="0.2">
      <c r="M74" s="142"/>
      <c r="N74" s="142"/>
      <c r="O74" s="142"/>
      <c r="P74" s="142"/>
      <c r="Q74" s="142"/>
      <c r="R74" s="142"/>
      <c r="S74" s="142"/>
      <c r="T74" s="142"/>
    </row>
    <row r="75" spans="2:20" ht="12.75" customHeight="1" x14ac:dyDescent="0.2">
      <c r="M75" s="142"/>
      <c r="N75" s="142"/>
      <c r="O75" s="142"/>
      <c r="P75" s="142"/>
      <c r="Q75" s="142"/>
      <c r="R75" s="142"/>
      <c r="S75" s="142"/>
      <c r="T75" s="142"/>
    </row>
    <row r="76" spans="2:20" ht="12.75" customHeight="1" x14ac:dyDescent="0.2">
      <c r="M76" s="142"/>
      <c r="N76" s="142"/>
      <c r="O76" s="142"/>
      <c r="P76" s="142"/>
      <c r="Q76" s="142"/>
      <c r="R76" s="142"/>
      <c r="S76" s="142"/>
      <c r="T76" s="142"/>
    </row>
    <row r="77" spans="2:20" ht="12.75" customHeight="1" x14ac:dyDescent="0.2">
      <c r="M77" s="142"/>
      <c r="N77" s="142"/>
      <c r="O77" s="142"/>
      <c r="P77" s="142"/>
      <c r="Q77" s="142"/>
      <c r="R77" s="142"/>
      <c r="S77" s="142"/>
      <c r="T77" s="142"/>
    </row>
  </sheetData>
  <mergeCells count="2">
    <mergeCell ref="B27:G33"/>
    <mergeCell ref="B61:G67"/>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30</vt:i4>
      </vt:variant>
    </vt:vector>
  </HeadingPairs>
  <TitlesOfParts>
    <vt:vector size="30" baseType="lpstr">
      <vt:lpstr>Graf III.1</vt:lpstr>
      <vt:lpstr>Graf III.2</vt:lpstr>
      <vt:lpstr>Graf III.3</vt:lpstr>
      <vt:lpstr>Graf III.4</vt:lpstr>
      <vt:lpstr>Tab III.1 Box</vt:lpstr>
      <vt:lpstr>Graf III.5</vt:lpstr>
      <vt:lpstr>Graf III.6</vt:lpstr>
      <vt:lpstr>Graf III.7</vt:lpstr>
      <vt:lpstr>Graf III.8</vt:lpstr>
      <vt:lpstr>Graf III.1 Box</vt:lpstr>
      <vt:lpstr>Graf III.2 Box</vt:lpstr>
      <vt:lpstr>Graf III.9</vt:lpstr>
      <vt:lpstr>Graf III.10</vt:lpstr>
      <vt:lpstr>Graf III.11</vt:lpstr>
      <vt:lpstr>Graf III.12</vt:lpstr>
      <vt:lpstr>Graf III.13</vt:lpstr>
      <vt:lpstr>Graf III.14</vt:lpstr>
      <vt:lpstr>Tab. III.1</vt:lpstr>
      <vt:lpstr>Graf III.15</vt:lpstr>
      <vt:lpstr>Graf III.16</vt:lpstr>
      <vt:lpstr>Graf III.17</vt:lpstr>
      <vt:lpstr>Graf III.18</vt:lpstr>
      <vt:lpstr>Graf III.19</vt:lpstr>
      <vt:lpstr>Graf III.20</vt:lpstr>
      <vt:lpstr>Graf III.21</vt:lpstr>
      <vt:lpstr>Graf III.22</vt:lpstr>
      <vt:lpstr>Graf III.23</vt:lpstr>
      <vt:lpstr>Graf III.24</vt:lpstr>
      <vt:lpstr>Graf III.25</vt:lpstr>
      <vt:lpstr>Graf III.26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2019-06-10T08:38:53Z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-1793463670</vt:i4>
  </property>
  <property fmtid="{D5CDD505-2E9C-101B-9397-08002B2CF9AE}" pid="3" name="_NewReviewCycle">
    <vt:lpwstr/>
  </property>
</Properties>
</file>